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rmen.lipan\Desktop\2024\PT SITE\"/>
    </mc:Choice>
  </mc:AlternateContent>
  <xr:revisionPtr revIDLastSave="0" documentId="13_ncr:1_{91ED852D-DD23-4AC6-8FBA-3257D05BED56}" xr6:coauthVersionLast="36" xr6:coauthVersionMax="36" xr10:uidLastSave="{00000000-0000-0000-0000-000000000000}"/>
  <bookViews>
    <workbookView xWindow="32760" yWindow="32760" windowWidth="28800" windowHeight="11925" tabRatio="905" firstSheet="14" activeTab="27" xr2:uid="{00000000-000D-0000-FFFF-FFFF00000000}"/>
  </bookViews>
  <sheets>
    <sheet name="TSA" sheetId="650" r:id="rId1"/>
    <sheet name="hidrocefalie " sheetId="547" r:id="rId2"/>
    <sheet name="epilepsie" sheetId="573" r:id="rId3"/>
    <sheet name="rad interv" sheetId="621" r:id="rId4"/>
    <sheet name="san. mintala-materiale" sheetId="572" r:id="rId5"/>
    <sheet name="san. mintala - medicam" sheetId="568" r:id="rId6"/>
    <sheet name="prog de boli cardio " sheetId="633" r:id="rId7"/>
    <sheet name="insuficienta hepatica" sheetId="638" r:id="rId8"/>
    <sheet name="ortopedie" sheetId="624" r:id="rId9"/>
    <sheet name="boli endocrine" sheetId="639" r:id="rId10"/>
    <sheet name="prog nat al surd." sheetId="640" r:id="rId11"/>
    <sheet name="hemof.-talas" sheetId="620" state="hidden" r:id="rId12"/>
    <sheet name="hemof.-talas " sheetId="648" r:id="rId13"/>
    <sheet name="boli neurologice" sheetId="641" r:id="rId14"/>
    <sheet name="boli rare- material" sheetId="544" r:id="rId15"/>
    <sheet name="boli rare- medic" sheetId="577" r:id="rId16"/>
    <sheet name="transplant hepatic" sheetId="507" r:id="rId17"/>
    <sheet name="diabet mater" sheetId="618" r:id="rId18"/>
    <sheet name="diabet" sheetId="576" r:id="rId19"/>
    <sheet name="leucemie " sheetId="642" r:id="rId20"/>
    <sheet name="radioterapie " sheetId="643" r:id="rId21"/>
    <sheet name="reconstructia mamara" sheetId="644" r:id="rId22"/>
    <sheet name="oncologie" sheetId="645" r:id="rId23"/>
    <sheet name="oncologie cost volum " sheetId="646" r:id="rId24"/>
    <sheet name="boli neurologice CV" sheetId="647" r:id="rId25"/>
    <sheet name="HTAP CV" sheetId="622" r:id="rId26"/>
    <sheet name="BOLI RARE CV" sheetId="612" r:id="rId27"/>
    <sheet name="depresii" sheetId="632" r:id="rId28"/>
    <sheet name=" DIALIZA " sheetId="619" r:id="rId29"/>
  </sheets>
  <definedNames>
    <definedName name="___xlnm.Print_Titles">#REF!</definedName>
    <definedName name="__xlnm.Print_Titles" localSheetId="28">#REF!</definedName>
    <definedName name="_xlnm._FilterDatabase" localSheetId="28" hidden="1">' DIALIZA '!$D$1:$D$70</definedName>
    <definedName name="_xlnm._FilterDatabase" localSheetId="15" hidden="1">'boli rare- medic'!$D$1:$D$1038</definedName>
    <definedName name="_xlnm._FilterDatabase" localSheetId="17" hidden="1">'diabet mater'!$D$1:$D$29</definedName>
    <definedName name="_xlnm._FilterDatabase" localSheetId="2" hidden="1">epilepsie!#REF!</definedName>
    <definedName name="_xlnm._FilterDatabase" localSheetId="11" hidden="1">'hemof.-talas'!$D$1:$D$56</definedName>
    <definedName name="_xlnm._FilterDatabase" localSheetId="12" hidden="1">'hemof.-talas '!$D$1:$D$45</definedName>
    <definedName name="_xlnm._FilterDatabase" localSheetId="23" hidden="1">'oncologie cost volum '!$B$4:$C$38</definedName>
    <definedName name="_xlnm._FilterDatabase" localSheetId="8" hidden="1">ortopedie!$B$4:$F$70</definedName>
    <definedName name="_xlnm._FilterDatabase" localSheetId="6" hidden="1">'prog de boli cardio '!$D$1:$D$150</definedName>
    <definedName name="_xlnm._FilterDatabase" localSheetId="10" hidden="1">'prog nat al surd.'!$D$1:$D$33</definedName>
    <definedName name="_xlnm._FilterDatabase" localSheetId="3" hidden="1">'rad interv'!$D$1:$D$61</definedName>
    <definedName name="Print_Ac" localSheetId="8">#REF!</definedName>
    <definedName name="Print_Oo">#REF!</definedName>
    <definedName name="Print_Oop" localSheetId="2">#REF!</definedName>
    <definedName name="Print_Te" localSheetId="11">#REF!</definedName>
    <definedName name="Print_Te" localSheetId="12">#REF!</definedName>
    <definedName name="_xlnm.Print_Titles" localSheetId="28">' DIALIZA '!$B:$D,' DIALIZA '!$4:$4</definedName>
    <definedName name="_xlnm.Print_Titles" localSheetId="9">'boli endocrine'!$B:$D</definedName>
    <definedName name="_xlnm.Print_Titles" localSheetId="13">'boli neurologice'!$B:$C</definedName>
    <definedName name="_xlnm.Print_Titles" localSheetId="24">'boli neurologice CV'!$B:$C</definedName>
    <definedName name="_xlnm.Print_Titles" localSheetId="14">'boli rare- material'!$C:$D</definedName>
    <definedName name="_xlnm.Print_Titles" localSheetId="15">'boli rare- medic'!$B:$C,'boli rare- medic'!$4:$4</definedName>
    <definedName name="_xlnm.Print_Titles" localSheetId="18">diabet!$B:$C</definedName>
    <definedName name="_xlnm.Print_Titles" localSheetId="2">epilepsie!$B:$D</definedName>
    <definedName name="_xlnm.Print_Titles" localSheetId="11">'hemof.-talas'!$B:$D,'hemof.-talas'!$4:$4</definedName>
    <definedName name="_xlnm.Print_Titles" localSheetId="12">'hemof.-talas '!$B:$D,'hemof.-talas '!$4:$4</definedName>
    <definedName name="_xlnm.Print_Titles" localSheetId="1">'hidrocefalie '!$B:$C</definedName>
    <definedName name="_xlnm.Print_Titles" localSheetId="7">'insuficienta hepatica'!$B:$C</definedName>
    <definedName name="_xlnm.Print_Titles" localSheetId="19">'leucemie '!$B:$C</definedName>
    <definedName name="_xlnm.Print_Titles" localSheetId="22">oncologie!#REF!</definedName>
    <definedName name="_xlnm.Print_Titles" localSheetId="8">ortopedie!$4:$4</definedName>
    <definedName name="_xlnm.Print_Titles" localSheetId="6">'prog de boli cardio '!$4:$4</definedName>
    <definedName name="_xlnm.Print_Titles" localSheetId="10">'prog nat al surd.'!$C:$D</definedName>
    <definedName name="_xlnm.Print_Titles" localSheetId="3">'rad interv'!$5:$5</definedName>
    <definedName name="_xlnm.Print_Titles" localSheetId="20">'radioterapie '!$B:$D</definedName>
    <definedName name="_xlnm.Print_Titles" localSheetId="21">'reconstructia mamara'!#REF!</definedName>
    <definedName name="_xlnm.Print_Titles" localSheetId="5">'san. mintala - medicam'!$B:$C</definedName>
    <definedName name="_xlnm.Print_Titles" localSheetId="4">'san. mintala-materiale'!$B:$C</definedName>
    <definedName name="_xlnm.Print_Titles" localSheetId="16">'transplant hepatic'!$B:$C</definedName>
  </definedNames>
  <calcPr calcId="191029"/>
</workbook>
</file>

<file path=xl/calcChain.xml><?xml version="1.0" encoding="utf-8"?>
<calcChain xmlns="http://schemas.openxmlformats.org/spreadsheetml/2006/main">
  <c r="W39" i="620" l="1"/>
  <c r="Y39" i="620"/>
  <c r="W37" i="620"/>
  <c r="Y37" i="620"/>
  <c r="W35" i="620"/>
  <c r="W31" i="620"/>
  <c r="Y31" i="620"/>
  <c r="W29" i="620"/>
  <c r="W24" i="620"/>
  <c r="W21" i="620"/>
  <c r="W17" i="620"/>
  <c r="W12" i="620"/>
  <c r="W8" i="620"/>
  <c r="W45" i="620"/>
  <c r="V39" i="620"/>
  <c r="V37" i="620"/>
  <c r="V31" i="620"/>
  <c r="T12" i="620"/>
  <c r="V9" i="620"/>
  <c r="T45" i="620"/>
  <c r="T39" i="620"/>
  <c r="T37" i="620"/>
  <c r="T35" i="620"/>
  <c r="T31" i="620"/>
  <c r="T29" i="620"/>
  <c r="T24" i="620"/>
  <c r="T21" i="620"/>
  <c r="T17" i="620"/>
  <c r="T8" i="620"/>
  <c r="O45" i="620"/>
  <c r="O39" i="620"/>
  <c r="O37" i="620"/>
  <c r="O35" i="620"/>
  <c r="O31" i="620"/>
  <c r="O29" i="620"/>
  <c r="O24" i="620"/>
  <c r="O21" i="620"/>
  <c r="O17" i="620"/>
  <c r="O12" i="620"/>
  <c r="O8" i="620"/>
  <c r="P6" i="620"/>
  <c r="P7" i="620"/>
  <c r="R7" i="620" s="1"/>
  <c r="Q7" i="620"/>
  <c r="P9" i="620"/>
  <c r="P10" i="620"/>
  <c r="Q10" i="620" s="1"/>
  <c r="P11" i="620"/>
  <c r="P13" i="620"/>
  <c r="P14" i="620"/>
  <c r="P15" i="620"/>
  <c r="P16" i="620"/>
  <c r="R16" i="620" s="1"/>
  <c r="V16" i="620" s="1"/>
  <c r="V17" i="620" s="1"/>
  <c r="P18" i="620"/>
  <c r="R18" i="620" s="1"/>
  <c r="Q18" i="620"/>
  <c r="Q21" i="620" s="1"/>
  <c r="P19" i="620"/>
  <c r="R19" i="620" s="1"/>
  <c r="P20" i="620"/>
  <c r="P22" i="620"/>
  <c r="R22" i="620"/>
  <c r="P23" i="620"/>
  <c r="Q23" i="620"/>
  <c r="P25" i="620"/>
  <c r="P26" i="620"/>
  <c r="Q26" i="620" s="1"/>
  <c r="P27" i="620"/>
  <c r="P28" i="620"/>
  <c r="P30" i="620"/>
  <c r="Q30" i="620"/>
  <c r="Q31" i="620" s="1"/>
  <c r="P32" i="620"/>
  <c r="P33" i="620"/>
  <c r="Q33" i="620" s="1"/>
  <c r="P34" i="620"/>
  <c r="P36" i="620"/>
  <c r="P38" i="620"/>
  <c r="P40" i="620"/>
  <c r="P41" i="620"/>
  <c r="R41" i="620"/>
  <c r="P42" i="620"/>
  <c r="P43" i="620"/>
  <c r="R43" i="620"/>
  <c r="S43" i="620" s="1"/>
  <c r="U43" i="620" s="1"/>
  <c r="X43" i="620" s="1"/>
  <c r="Y43" i="620" s="1"/>
  <c r="Z43" i="620" s="1"/>
  <c r="P44" i="620"/>
  <c r="Q44" i="620"/>
  <c r="S44" i="620" s="1"/>
  <c r="U44" i="620" s="1"/>
  <c r="X44" i="620" s="1"/>
  <c r="Y44" i="620" s="1"/>
  <c r="Z44" i="620" s="1"/>
  <c r="P5" i="620"/>
  <c r="J39" i="620"/>
  <c r="K39" i="620"/>
  <c r="L39" i="620"/>
  <c r="M39" i="620"/>
  <c r="N39" i="620"/>
  <c r="I39" i="620"/>
  <c r="J17" i="620"/>
  <c r="J46" i="620" s="1"/>
  <c r="M17" i="620"/>
  <c r="I17" i="620"/>
  <c r="I45" i="620"/>
  <c r="J45" i="620"/>
  <c r="M45" i="620"/>
  <c r="G45" i="620"/>
  <c r="N44" i="620"/>
  <c r="L44" i="620"/>
  <c r="M8" i="620"/>
  <c r="J8" i="620"/>
  <c r="M37" i="620"/>
  <c r="J37" i="620"/>
  <c r="M35" i="620"/>
  <c r="J35" i="620"/>
  <c r="I35" i="620"/>
  <c r="I31" i="620"/>
  <c r="I46" i="620" s="1"/>
  <c r="J31" i="620"/>
  <c r="M31" i="620"/>
  <c r="I29" i="620"/>
  <c r="J29" i="620"/>
  <c r="M29" i="620"/>
  <c r="G29" i="620"/>
  <c r="G46" i="620"/>
  <c r="M24" i="620"/>
  <c r="J24" i="620"/>
  <c r="I24" i="620"/>
  <c r="J21" i="620"/>
  <c r="M21" i="620"/>
  <c r="M46" i="620" s="1"/>
  <c r="N50" i="620" s="1"/>
  <c r="I21" i="620"/>
  <c r="M12" i="620"/>
  <c r="J12" i="620"/>
  <c r="I12" i="620"/>
  <c r="N9" i="620"/>
  <c r="N10" i="620"/>
  <c r="N11" i="620"/>
  <c r="N18" i="620"/>
  <c r="N21" i="620" s="1"/>
  <c r="N19" i="620"/>
  <c r="N20" i="620"/>
  <c r="N22" i="620"/>
  <c r="N24" i="620" s="1"/>
  <c r="N23" i="620"/>
  <c r="N30" i="620"/>
  <c r="N31" i="620" s="1"/>
  <c r="N32" i="620"/>
  <c r="N33" i="620"/>
  <c r="N34" i="620"/>
  <c r="N36" i="620"/>
  <c r="N37" i="620" s="1"/>
  <c r="K6" i="620"/>
  <c r="L6" i="620" s="1"/>
  <c r="K7" i="620"/>
  <c r="L7" i="620" s="1"/>
  <c r="K9" i="620"/>
  <c r="K10" i="620"/>
  <c r="L10" i="620" s="1"/>
  <c r="K11" i="620"/>
  <c r="L11" i="620"/>
  <c r="K13" i="620"/>
  <c r="L13" i="620" s="1"/>
  <c r="K14" i="620"/>
  <c r="K17" i="620"/>
  <c r="L14" i="620"/>
  <c r="K15" i="620"/>
  <c r="K16" i="620"/>
  <c r="L16" i="620"/>
  <c r="K18" i="620"/>
  <c r="L19" i="620"/>
  <c r="L20" i="620"/>
  <c r="K22" i="620"/>
  <c r="K24" i="620" s="1"/>
  <c r="K23" i="620"/>
  <c r="L23" i="620"/>
  <c r="K25" i="620"/>
  <c r="K26" i="620"/>
  <c r="L26" i="620" s="1"/>
  <c r="K27" i="620"/>
  <c r="L27" i="620" s="1"/>
  <c r="K28" i="620"/>
  <c r="L28" i="620" s="1"/>
  <c r="K30" i="620"/>
  <c r="K32" i="620"/>
  <c r="K33" i="620"/>
  <c r="L33" i="620" s="1"/>
  <c r="K34" i="620"/>
  <c r="L34" i="620"/>
  <c r="K36" i="620"/>
  <c r="K40" i="620"/>
  <c r="K41" i="620"/>
  <c r="L41" i="620"/>
  <c r="K42" i="620"/>
  <c r="L42" i="620" s="1"/>
  <c r="K43" i="620"/>
  <c r="L43" i="620" s="1"/>
  <c r="K5" i="620"/>
  <c r="F54" i="620"/>
  <c r="H41" i="620"/>
  <c r="Q41" i="620" s="1"/>
  <c r="H42" i="620"/>
  <c r="N42" i="620" s="1"/>
  <c r="H43" i="620"/>
  <c r="H40" i="620"/>
  <c r="H45" i="620" s="1"/>
  <c r="H37" i="620"/>
  <c r="H35" i="620"/>
  <c r="H31" i="620"/>
  <c r="H25" i="620"/>
  <c r="H26" i="620"/>
  <c r="N26" i="620" s="1"/>
  <c r="H27" i="620"/>
  <c r="N27" i="620"/>
  <c r="H28" i="620"/>
  <c r="N28" i="620" s="1"/>
  <c r="H24" i="620"/>
  <c r="H15" i="620"/>
  <c r="N15" i="620" s="1"/>
  <c r="H21" i="620"/>
  <c r="H14" i="620"/>
  <c r="N14" i="620"/>
  <c r="H16" i="620"/>
  <c r="N16" i="620" s="1"/>
  <c r="H13" i="620"/>
  <c r="N13" i="620"/>
  <c r="N17" i="620" s="1"/>
  <c r="H12" i="620"/>
  <c r="H6" i="620"/>
  <c r="N6" i="620"/>
  <c r="H7" i="620"/>
  <c r="H8" i="620" s="1"/>
  <c r="H5" i="620"/>
  <c r="E46" i="620"/>
  <c r="D55" i="620"/>
  <c r="Q28" i="620"/>
  <c r="L22" i="620"/>
  <c r="L24" i="620"/>
  <c r="R33" i="620"/>
  <c r="R27" i="620"/>
  <c r="S27" i="620"/>
  <c r="U27" i="620" s="1"/>
  <c r="X27" i="620" s="1"/>
  <c r="Q27" i="620"/>
  <c r="Q6" i="620"/>
  <c r="R6" i="620"/>
  <c r="P8" i="620"/>
  <c r="P45" i="620"/>
  <c r="L15" i="620"/>
  <c r="R42" i="620"/>
  <c r="R30" i="620"/>
  <c r="Q19" i="620"/>
  <c r="Q14" i="620"/>
  <c r="P31" i="620"/>
  <c r="R14" i="620"/>
  <c r="R28" i="620"/>
  <c r="S28" i="620" s="1"/>
  <c r="U28" i="620"/>
  <c r="R23" i="620"/>
  <c r="R10" i="620"/>
  <c r="V42" i="620"/>
  <c r="V45" i="620" s="1"/>
  <c r="Z27" i="620"/>
  <c r="V10" i="620"/>
  <c r="N41" i="620"/>
  <c r="Q43" i="620"/>
  <c r="N43" i="620"/>
  <c r="Q38" i="620"/>
  <c r="N7" i="620"/>
  <c r="L25" i="620"/>
  <c r="Q39" i="620"/>
  <c r="Q5" i="620"/>
  <c r="N5" i="620"/>
  <c r="N8" i="620"/>
  <c r="Y45" i="620"/>
  <c r="X28" i="620"/>
  <c r="K45" i="620"/>
  <c r="L40" i="620"/>
  <c r="L45" i="620" s="1"/>
  <c r="L18" i="620"/>
  <c r="L21" i="620"/>
  <c r="K21" i="620"/>
  <c r="R20" i="620"/>
  <c r="Q20" i="620"/>
  <c r="R11" i="620"/>
  <c r="S11" i="620" s="1"/>
  <c r="U11" i="620" s="1"/>
  <c r="V7" i="620"/>
  <c r="V8" i="620"/>
  <c r="S7" i="620"/>
  <c r="U7" i="620" s="1"/>
  <c r="X7" i="620" s="1"/>
  <c r="Z7" i="620" s="1"/>
  <c r="Q11" i="620"/>
  <c r="L32" i="620"/>
  <c r="L35" i="620"/>
  <c r="K35" i="620"/>
  <c r="Q32" i="620"/>
  <c r="R32" i="620"/>
  <c r="R21" i="620"/>
  <c r="S19" i="620"/>
  <c r="R15" i="620"/>
  <c r="V28" i="620"/>
  <c r="S10" i="620"/>
  <c r="U10" i="620"/>
  <c r="X10" i="620" s="1"/>
  <c r="Z10" i="620" s="1"/>
  <c r="S14" i="620"/>
  <c r="U14" i="620"/>
  <c r="X14" i="620"/>
  <c r="Z14" i="620" s="1"/>
  <c r="R8" i="620"/>
  <c r="S6" i="620"/>
  <c r="U6" i="620"/>
  <c r="X6" i="620" s="1"/>
  <c r="Y6" i="620" s="1"/>
  <c r="Z6" i="620" s="1"/>
  <c r="V33" i="620"/>
  <c r="S33" i="620"/>
  <c r="U33" i="620"/>
  <c r="Q15" i="620"/>
  <c r="H17" i="620"/>
  <c r="K31" i="620"/>
  <c r="L30" i="620"/>
  <c r="L31" i="620"/>
  <c r="R26" i="620"/>
  <c r="V19" i="620"/>
  <c r="Q16" i="620"/>
  <c r="S16" i="620" s="1"/>
  <c r="U16" i="620" s="1"/>
  <c r="X16" i="620" s="1"/>
  <c r="Z16" i="620"/>
  <c r="N12" i="620"/>
  <c r="S32" i="620"/>
  <c r="V20" i="620"/>
  <c r="V21" i="620" s="1"/>
  <c r="S20" i="620"/>
  <c r="U20" i="620"/>
  <c r="X20" i="620" s="1"/>
  <c r="Y28" i="620"/>
  <c r="Z28" i="620" s="1"/>
  <c r="U19" i="620"/>
  <c r="X19" i="620"/>
  <c r="Y20" i="620"/>
  <c r="Z20" i="620" s="1"/>
  <c r="U32" i="620"/>
  <c r="Z19" i="620"/>
  <c r="X32" i="620"/>
  <c r="Y32" i="620" s="1"/>
  <c r="S26" i="620" l="1"/>
  <c r="U26" i="620" s="1"/>
  <c r="V26" i="620"/>
  <c r="V29" i="620" s="1"/>
  <c r="S5" i="620"/>
  <c r="Q8" i="620"/>
  <c r="R31" i="620"/>
  <c r="S30" i="620"/>
  <c r="H46" i="620"/>
  <c r="N25" i="620"/>
  <c r="N29" i="620" s="1"/>
  <c r="N46" i="620" s="1"/>
  <c r="H29" i="620"/>
  <c r="L5" i="620"/>
  <c r="L8" i="620" s="1"/>
  <c r="K8" i="620"/>
  <c r="K12" i="620"/>
  <c r="L9" i="620"/>
  <c r="L12" i="620" s="1"/>
  <c r="W46" i="620"/>
  <c r="W53" i="620" s="1"/>
  <c r="Z32" i="620"/>
  <c r="V11" i="620"/>
  <c r="X33" i="620"/>
  <c r="V23" i="620"/>
  <c r="S23" i="620"/>
  <c r="U23" i="620" s="1"/>
  <c r="X23" i="620" s="1"/>
  <c r="S41" i="620"/>
  <c r="U41" i="620" s="1"/>
  <c r="X41" i="620" s="1"/>
  <c r="Z41" i="620" s="1"/>
  <c r="R45" i="620"/>
  <c r="P37" i="620"/>
  <c r="R36" i="620"/>
  <c r="Q36" i="620"/>
  <c r="Q37" i="620" s="1"/>
  <c r="R24" i="620"/>
  <c r="Q9" i="620"/>
  <c r="P12" i="620"/>
  <c r="R12" i="620"/>
  <c r="S15" i="620"/>
  <c r="U15" i="620" s="1"/>
  <c r="X15" i="620" s="1"/>
  <c r="Z15" i="620" s="1"/>
  <c r="N40" i="620"/>
  <c r="N45" i="620" s="1"/>
  <c r="Q34" i="620"/>
  <c r="Q35" i="620" s="1"/>
  <c r="R34" i="620"/>
  <c r="Q25" i="620"/>
  <c r="Q29" i="620" s="1"/>
  <c r="P29" i="620"/>
  <c r="Q22" i="620"/>
  <c r="Q24" i="620" s="1"/>
  <c r="P24" i="620"/>
  <c r="S18" i="620"/>
  <c r="Q13" i="620"/>
  <c r="Q17" i="620" s="1"/>
  <c r="R13" i="620"/>
  <c r="O46" i="620"/>
  <c r="P17" i="620"/>
  <c r="K37" i="620"/>
  <c r="L36" i="620"/>
  <c r="L37" i="620" s="1"/>
  <c r="K29" i="620"/>
  <c r="P21" i="620"/>
  <c r="R25" i="620"/>
  <c r="L29" i="620"/>
  <c r="Q42" i="620"/>
  <c r="S42" i="620" s="1"/>
  <c r="U42" i="620" s="1"/>
  <c r="X42" i="620" s="1"/>
  <c r="Z42" i="620" s="1"/>
  <c r="Q40" i="620"/>
  <c r="L17" i="620"/>
  <c r="L46" i="620" s="1"/>
  <c r="N35" i="620"/>
  <c r="R38" i="620"/>
  <c r="P39" i="620"/>
  <c r="P35" i="620"/>
  <c r="T46" i="620"/>
  <c r="Q45" i="620" l="1"/>
  <c r="S40" i="620"/>
  <c r="S34" i="620"/>
  <c r="V34" i="620"/>
  <c r="R35" i="620"/>
  <c r="S9" i="620"/>
  <c r="Q12" i="620"/>
  <c r="R37" i="620"/>
  <c r="S36" i="620"/>
  <c r="K46" i="620"/>
  <c r="U5" i="620"/>
  <c r="S8" i="620"/>
  <c r="X26" i="620"/>
  <c r="Z26" i="620" s="1"/>
  <c r="U18" i="620"/>
  <c r="S21" i="620"/>
  <c r="S25" i="620"/>
  <c r="R29" i="620"/>
  <c r="P46" i="620"/>
  <c r="S13" i="620"/>
  <c r="R17" i="620"/>
  <c r="Y23" i="620"/>
  <c r="V24" i="620"/>
  <c r="Y33" i="620"/>
  <c r="S31" i="620"/>
  <c r="U30" i="620"/>
  <c r="R39" i="620"/>
  <c r="S38" i="620"/>
  <c r="Q46" i="620"/>
  <c r="S22" i="620"/>
  <c r="V12" i="620"/>
  <c r="X11" i="620"/>
  <c r="Y11" i="620" s="1"/>
  <c r="Z11" i="620" s="1"/>
  <c r="U31" i="620" l="1"/>
  <c r="X30" i="620"/>
  <c r="R46" i="620"/>
  <c r="T49" i="620" s="1"/>
  <c r="U25" i="620"/>
  <c r="S29" i="620"/>
  <c r="V35" i="620"/>
  <c r="V46" i="620" s="1"/>
  <c r="U13" i="620"/>
  <c r="S17" i="620"/>
  <c r="U9" i="620"/>
  <c r="S12" i="620"/>
  <c r="S35" i="620"/>
  <c r="U34" i="620"/>
  <c r="S45" i="620"/>
  <c r="U40" i="620"/>
  <c r="S24" i="620"/>
  <c r="U22" i="620"/>
  <c r="Z23" i="620"/>
  <c r="Y24" i="620"/>
  <c r="U38" i="620"/>
  <c r="S39" i="620"/>
  <c r="Z33" i="620"/>
  <c r="X18" i="620"/>
  <c r="U21" i="620"/>
  <c r="X5" i="620"/>
  <c r="U8" i="620"/>
  <c r="U36" i="620"/>
  <c r="S37" i="620"/>
  <c r="Y5" i="620" l="1"/>
  <c r="X8" i="620"/>
  <c r="U39" i="620"/>
  <c r="X38" i="620"/>
  <c r="X25" i="620"/>
  <c r="U29" i="620"/>
  <c r="X34" i="620"/>
  <c r="U35" i="620"/>
  <c r="X9" i="620"/>
  <c r="U12" i="620"/>
  <c r="X36" i="620"/>
  <c r="U37" i="620"/>
  <c r="Y18" i="620"/>
  <c r="X21" i="620"/>
  <c r="U24" i="620"/>
  <c r="X22" i="620"/>
  <c r="X40" i="620"/>
  <c r="U45" i="620"/>
  <c r="S46" i="620"/>
  <c r="X31" i="620"/>
  <c r="Z30" i="620"/>
  <c r="Z31" i="620" s="1"/>
  <c r="AA31" i="620" s="1"/>
  <c r="X13" i="620"/>
  <c r="U17" i="620"/>
  <c r="Z36" i="620" l="1"/>
  <c r="Z37" i="620" s="1"/>
  <c r="AA37" i="620" s="1"/>
  <c r="X37" i="620"/>
  <c r="Y13" i="620"/>
  <c r="X17" i="620"/>
  <c r="X35" i="620"/>
  <c r="Y34" i="620"/>
  <c r="X39" i="620"/>
  <c r="Z38" i="620"/>
  <c r="Z39" i="620" s="1"/>
  <c r="AA39" i="620" s="1"/>
  <c r="Z40" i="620"/>
  <c r="Z45" i="620" s="1"/>
  <c r="AA45" i="620" s="1"/>
  <c r="X45" i="620"/>
  <c r="Y21" i="620"/>
  <c r="Z18" i="620"/>
  <c r="Z21" i="620" s="1"/>
  <c r="AA21" i="620" s="1"/>
  <c r="Y9" i="620"/>
  <c r="X12" i="620"/>
  <c r="U46" i="620"/>
  <c r="X24" i="620"/>
  <c r="Z22" i="620"/>
  <c r="Z24" i="620" s="1"/>
  <c r="AA24" i="620" s="1"/>
  <c r="Y25" i="620"/>
  <c r="X29" i="620"/>
  <c r="Z5" i="620"/>
  <c r="Z8" i="620" s="1"/>
  <c r="AA8" i="620" s="1"/>
  <c r="AB8" i="620" s="1"/>
  <c r="Y8" i="620"/>
  <c r="Y29" i="620" l="1"/>
  <c r="Z25" i="620"/>
  <c r="Z29" i="620" s="1"/>
  <c r="AA29" i="620" s="1"/>
  <c r="Z34" i="620"/>
  <c r="Z35" i="620" s="1"/>
  <c r="AA35" i="620" s="1"/>
  <c r="Y35" i="620"/>
  <c r="X46" i="620"/>
  <c r="Z13" i="620"/>
  <c r="Z17" i="620" s="1"/>
  <c r="Y17" i="620"/>
  <c r="Y12" i="620"/>
  <c r="Z9" i="620"/>
  <c r="Z12" i="620" s="1"/>
  <c r="AA12" i="620" s="1"/>
  <c r="Y46" i="620" l="1"/>
  <c r="AA17" i="620"/>
  <c r="Z46" i="620"/>
</calcChain>
</file>

<file path=xl/sharedStrings.xml><?xml version="1.0" encoding="utf-8"?>
<sst xmlns="http://schemas.openxmlformats.org/spreadsheetml/2006/main" count="1036" uniqueCount="335">
  <si>
    <t>Denumire program/ subprogram</t>
  </si>
  <si>
    <t>Unitatea sanitară</t>
  </si>
  <si>
    <t xml:space="preserve"> Talasemie</t>
  </si>
  <si>
    <t>Boli neurologice degenerative - inflamatorii - forme cronice</t>
  </si>
  <si>
    <t>Boli neurologice degenerative - forme acute</t>
  </si>
  <si>
    <t>OSTEOGENEZA IMPERFECTA</t>
  </si>
  <si>
    <t>BOALA FABRY</t>
  </si>
  <si>
    <t>TOTAL</t>
  </si>
  <si>
    <t>Institutul Clinic Fundeni</t>
  </si>
  <si>
    <t>Institutul National de Boli Infectioase "Prof. Dr. Matei Bals"</t>
  </si>
  <si>
    <t>Euroclinic</t>
  </si>
  <si>
    <t>Gral Medical</t>
  </si>
  <si>
    <t>Sanador</t>
  </si>
  <si>
    <t>Furnizor</t>
  </si>
  <si>
    <t>TOTAL GENERAL</t>
  </si>
  <si>
    <t>proceduri microchirurgicale</t>
  </si>
  <si>
    <t>implant de stimulator al nervului vag</t>
  </si>
  <si>
    <t>Spitalul Clinic de Urgenta Bagdasar Arseni</t>
  </si>
  <si>
    <t>Denumire program</t>
  </si>
  <si>
    <t>pompe implantabile</t>
  </si>
  <si>
    <t>Nr. Crt</t>
  </si>
  <si>
    <t>Nr. Crt.</t>
  </si>
  <si>
    <t>PROGRAMUL NATIONAL DE TRATAMENT PENTRU BOLI RARE - MEDICAMENTE</t>
  </si>
  <si>
    <t xml:space="preserve">PROGRAMUL NATIONAL DE TERAPIE INTENSIVA A INSUFICIENTEI HEPATICE </t>
  </si>
  <si>
    <t>HTAP</t>
  </si>
  <si>
    <t>PROGRAMUL NATIONAL DE BOLI ENDOCRINE</t>
  </si>
  <si>
    <t>Osteoporoza</t>
  </si>
  <si>
    <t>Gusa prin tireomegalie datorata carentei de iod</t>
  </si>
  <si>
    <t>Gusa prin tireomegalie datorata proliferari maligne</t>
  </si>
  <si>
    <t>PROGRAMUL NATIONAL DE SANATATE MINTALA - MATERIALE</t>
  </si>
  <si>
    <t>Spitalul Clinic de Psihiatrie "Al. Obregia"</t>
  </si>
  <si>
    <t>Implanturi cohleare</t>
  </si>
  <si>
    <t>PROGRAMUL NATIONAL DE ORTOPEDIE</t>
  </si>
  <si>
    <t>Endoprotezati</t>
  </si>
  <si>
    <t>SC SANADOR</t>
  </si>
  <si>
    <t>Sp. Cl. De Urgenta ptr Copii M.S. CURIE</t>
  </si>
  <si>
    <t>Implant segmentar coloana copii</t>
  </si>
  <si>
    <t>Chirurgie spinala</t>
  </si>
  <si>
    <t>PROGRAMUL NATIONAL DE BOLI CARDIOVASCULARE</t>
  </si>
  <si>
    <t>proceduri de dilatare percutana</t>
  </si>
  <si>
    <t>proceduri terapeutice de electrofiziologie</t>
  </si>
  <si>
    <t xml:space="preserve">TOTAL </t>
  </si>
  <si>
    <t>Sindrom de imunodeficienta primara</t>
  </si>
  <si>
    <t>SUBPROGRAMUL DE TRATAMENT AL HIDROCEFALIEI CONGENITALE SAU DOBANDITE LA COPIL</t>
  </si>
  <si>
    <t>C.E.T.T.T. "Sf. Stelian"</t>
  </si>
  <si>
    <t>Endoprotezati copii</t>
  </si>
  <si>
    <t>Endoprotezare articulara tumorala-copii</t>
  </si>
  <si>
    <t>Tratamentul copiilor cu malformatii congenitale grave vertebrale care necesita instrumentatie specifica</t>
  </si>
  <si>
    <t>Institutul de Urgenta C.C.Iliescu</t>
  </si>
  <si>
    <t>Spitalul Universitar de Urgenta Bucuresti</t>
  </si>
  <si>
    <t>Spitalul Clinic de Urgenţă Bucuresti</t>
  </si>
  <si>
    <t>Spitalul Clinic de Urgenta Elias</t>
  </si>
  <si>
    <t>Spitalul Clinic de Urgenta Sf. Ioan</t>
  </si>
  <si>
    <t>Spitalul Clinic Colentina</t>
  </si>
  <si>
    <t>implantare de stimulatoare cardiace</t>
  </si>
  <si>
    <t>implantare de defibrilatoare interne</t>
  </si>
  <si>
    <t>resincronizare cardiaca in insuficienta cardiaca severa</t>
  </si>
  <si>
    <t>proceduri chirurgie cardiovasculara-adulti</t>
  </si>
  <si>
    <t>proceduri de chirurgie cardiovasculara-copii</t>
  </si>
  <si>
    <t>proceduri de chirurgie vasculara</t>
  </si>
  <si>
    <t>Spitalul Clinic Coltea Bucuresti</t>
  </si>
  <si>
    <t>Spitalul Clinic de Urgenta pentru Copii "M Curie"</t>
  </si>
  <si>
    <t>Institutul de Fonoaudiologie "Dorin Hociota"</t>
  </si>
  <si>
    <t>Spitalul Clinic Filantropia</t>
  </si>
  <si>
    <t>Institutul Oncologic "Prof. Al. Trestioreanu"</t>
  </si>
  <si>
    <t>Spitalul Clinic Sf. Maria</t>
  </si>
  <si>
    <t>Spitalul Clinic CF2</t>
  </si>
  <si>
    <t>Institutul National de Diabet, Nutritie si boli Metabolice "Prof. Dr. N Paulescu"</t>
  </si>
  <si>
    <t>Spitalul Clinic Malaxa</t>
  </si>
  <si>
    <t>Spitalul Clinic Universitar Elias</t>
  </si>
  <si>
    <t>Spitalul Clinic de Urgenta Copii "Grigore Alexandrescu"</t>
  </si>
  <si>
    <t>Institutul National de Endocrinologie "C.I. Parhon"</t>
  </si>
  <si>
    <t>Terapia afecţiunilor cerebrovasculare prin tehnici endovasculare</t>
  </si>
  <si>
    <t>Tratamente Gamma-Knife</t>
  </si>
  <si>
    <t xml:space="preserve">Terapia unor afecţiuni vasculare periferice </t>
  </si>
  <si>
    <t xml:space="preserve">Terapia unor afecţiuni ale coloanei vertebrale </t>
  </si>
  <si>
    <t>Terapia unor afecţiuni oncologice</t>
  </si>
  <si>
    <t>SUBPROGRAMUL DE RECONSTRUCTIE MAMARA DUPA AFECTIUNI ONCOLOGICE PRIN ENDOPROTEZARE</t>
  </si>
  <si>
    <t>Scleroza sistemica si ulcere digitale evolutive</t>
  </si>
  <si>
    <t>Spitalul Clinic "Dr. Ion Cantacuzino"</t>
  </si>
  <si>
    <t>Hiperfenilalaninemie la bolnavii diagnosticati cu fenilcetonurie sau deficit de tetrahidrobiopterina</t>
  </si>
  <si>
    <t>Purpura trombocitopenica imuna cronica la bolnavii splenectomizati si nesplenectomizati</t>
  </si>
  <si>
    <t>Scleroza tuberoasa</t>
  </si>
  <si>
    <t>SUBPROGRAMUL DE DIAGNOSTIC IMUNOFENOTIPIC, CITOGENETIC SI BIOMOLECULAR AL LEUCEMIILOR ACUTE</t>
  </si>
  <si>
    <t>Spitalul Clinic Coltea</t>
  </si>
  <si>
    <t xml:space="preserve">Spitalul Clinic Sf. Maria </t>
  </si>
  <si>
    <t>EPIDERMOLIZA BULOASA</t>
  </si>
  <si>
    <t>PROGRAMUL NATIONAL DE TRATAMENT PENTRU BOLI RARE -  MATERIALE</t>
  </si>
  <si>
    <t xml:space="preserve">Spitalul Clinic CF2 </t>
  </si>
  <si>
    <t>proceduri de cardiologie interventionala in tratamentul copiilor cu malformatii cardiace congenitale</t>
  </si>
  <si>
    <t>tratamentul pacientilor cu aritmii complexe prin proceduri de ablatie</t>
  </si>
  <si>
    <t>tratamentul pacientilor cu anevrisme aortice prin tehnici hibride</t>
  </si>
  <si>
    <t>tratamentul pacientilor cu stenoze aortice, declarati inoperabili sau cu risc chirurgical foarte mare, prin tehnici transcateter</t>
  </si>
  <si>
    <t>Spitalul Clinic Copii Dr. Victor Gomoiu</t>
  </si>
  <si>
    <t>Spitalul Clinic de Urgenta Copii "Grigore Alexandrescu</t>
  </si>
  <si>
    <t>Spitalul Clinic de Ortopedie-Traumatologie si TBC Osteoarticular Foisor</t>
  </si>
  <si>
    <t xml:space="preserve"> SUBPROGRAMUL DE DIAGNOSTIC ŞI TRATAMENT AL EPILEPSIEI REZISTENTE LA TRATAMENTUL MEDICAMENTOS</t>
  </si>
  <si>
    <t xml:space="preserve">Spitalul Clinic de Chirurgie Plastica, Reconstructiva si Arsuri </t>
  </si>
  <si>
    <t>SEF SERVICIU</t>
  </si>
  <si>
    <t>SUBPROGRAMUL DE RADIOTERAPIE A BOLNAVILOR CU AFECTIUNI ONCOLOGICE</t>
  </si>
  <si>
    <t xml:space="preserve"> </t>
  </si>
  <si>
    <t>Nr. crt.</t>
  </si>
  <si>
    <t>stimulatoare cerebrale implantabile (Parkinson)</t>
  </si>
  <si>
    <t xml:space="preserve">Spitalul Clinic Universitar Elias  </t>
  </si>
  <si>
    <t>proceduri de cardiologie interventionala in tratamentul adultilor cu malformatii cardiace congenitale</t>
  </si>
  <si>
    <t xml:space="preserve">SC Sanador SRL </t>
  </si>
  <si>
    <t xml:space="preserve">Sp. Cl. De Urgenta ptr Copii M.S. CURIE  </t>
  </si>
  <si>
    <t>SC Sanador SRL</t>
  </si>
  <si>
    <t>S.C. DELTA HEALTH CARE</t>
  </si>
  <si>
    <t>PROGRAMUL NATIONAL DE TRATAMENT AL HEMOFILIEI SI TALASEMIEI</t>
  </si>
  <si>
    <t xml:space="preserve">  - Hemofilie CU inhibitori - profilaxie continua</t>
  </si>
  <si>
    <t xml:space="preserve">  - Hemofilie CU inhibitori - profilaxie intermitenta</t>
  </si>
  <si>
    <t xml:space="preserve">    - Hemofilie CU inhibitori - hemofilie dobandita</t>
  </si>
  <si>
    <t>SUBPROGRAMUL DE RADIOLOGIE INTERVENTIONALA</t>
  </si>
  <si>
    <t xml:space="preserve">Spitalul Clinic de Urgenta "SF. Pantelimon" </t>
  </si>
  <si>
    <t xml:space="preserve">PROGRAMUL NATIONAL DE SUPLEERE A FUNCTIEI RENALE LA BOLNAVII CU INSUFICIENTA RENALA CRONICA </t>
  </si>
  <si>
    <t>UNITATEA SANITARA</t>
  </si>
  <si>
    <t>Tip HD</t>
  </si>
  <si>
    <t xml:space="preserve">Institutul Clinic  Fundeni </t>
  </si>
  <si>
    <t>HD Conventionala</t>
  </si>
  <si>
    <t>DP Continua</t>
  </si>
  <si>
    <t>DP Automata</t>
  </si>
  <si>
    <t xml:space="preserve">Total Institutul Clinic  Fundeni </t>
  </si>
  <si>
    <t>INDNBM. Paulescu</t>
  </si>
  <si>
    <t>HD ON- LINE</t>
  </si>
  <si>
    <t xml:space="preserve">Total Institutul National de de Diabet, Nutritie si Boli Metabolice. "N.C. Paulescu" </t>
  </si>
  <si>
    <t xml:space="preserve">Spitalul  Clinic de Urgenta </t>
  </si>
  <si>
    <t>Total Spitalul  Clinic de Urgenta Bucuresti</t>
  </si>
  <si>
    <t>Spitalul Clinic de Nefrologie "Dr. Carol Davila"</t>
  </si>
  <si>
    <t>Total Spitalul Clinic de Nefrologie "Dr. Carol Davila"</t>
  </si>
  <si>
    <t xml:space="preserve">Total Spitalul Universitar de Urgenţă Bucureşti     </t>
  </si>
  <si>
    <t>Diaverum Sema Parc</t>
  </si>
  <si>
    <t>Total Diaverum Sema Parc</t>
  </si>
  <si>
    <t>Diaverum Splai</t>
  </si>
  <si>
    <t>Total Diaverum Splai</t>
  </si>
  <si>
    <t xml:space="preserve"> Diaverum Fundeni</t>
  </si>
  <si>
    <t>Total Diaverum Fundeni</t>
  </si>
  <si>
    <t>Diaverum Racari</t>
  </si>
  <si>
    <t>Total Diaverum Racari</t>
  </si>
  <si>
    <t>Diaverum Morarilor</t>
  </si>
  <si>
    <t>Total  Diaverum Morarilor</t>
  </si>
  <si>
    <t xml:space="preserve">Fresenius Neprhrocare </t>
  </si>
  <si>
    <t xml:space="preserve">Total Fresenius Neprhrocare </t>
  </si>
  <si>
    <t>Total Gral Medical</t>
  </si>
  <si>
    <t xml:space="preserve">Dia Medical Port </t>
  </si>
  <si>
    <t>Spitalul Clinic de Urgenta "SF. Pantelimon</t>
  </si>
  <si>
    <t>Spitalul Clinic de Urgenta "SF. Pantelimon"</t>
  </si>
  <si>
    <t>SC Medlife</t>
  </si>
  <si>
    <t xml:space="preserve">Spitalul Universitar de Urgenta </t>
  </si>
  <si>
    <t>Spitalul Clinic de Ortopedie- Foisor</t>
  </si>
  <si>
    <t>Institutul de Pneumoftiziologie M. Nasta</t>
  </si>
  <si>
    <t>MNT Healthcare Europe</t>
  </si>
  <si>
    <t>Spitalul Clinic Prof. Dr. T. Burghele</t>
  </si>
  <si>
    <t xml:space="preserve"> SC Euroclinic</t>
  </si>
  <si>
    <t>Institutul Oncologic Prof. Al. Trestioreanu</t>
  </si>
  <si>
    <t>Spitalul Clinic de Urgenta pentru Copii MS Curie</t>
  </si>
  <si>
    <t>Spitalul de Boli Cronice Sf. Luca</t>
  </si>
  <si>
    <t>Institutul National de Boli Infectioase Prof. Dr. M. Bals</t>
  </si>
  <si>
    <t>Atrofie musculara spinala</t>
  </si>
  <si>
    <t>Centrul Național Medical Clinic de Recuperare Neuropsihomotorie pentru copii Dr.Nicolae Robănescu</t>
  </si>
  <si>
    <t>Hemoragii acute sau cronice trataţi</t>
  </si>
  <si>
    <t>Terapia prin stimulare cerebrala profunda a pacientilor cu distonii musculare</t>
  </si>
  <si>
    <t>SC Sanador</t>
  </si>
  <si>
    <t>Denumire activitate in cadrul subprogramului</t>
  </si>
  <si>
    <t xml:space="preserve"> SC Sanador</t>
  </si>
  <si>
    <t xml:space="preserve">SC Delta Health Care </t>
  </si>
  <si>
    <t>tratamentul pacientilor cu insuficienta cardiaca in stadiul terminal prin asistare mecanica a circulatiei pe termen lung</t>
  </si>
  <si>
    <t xml:space="preserve"> PROGRAMUL NATIONAL DE DIABET ZAHARAT-MEDICAMENTE</t>
  </si>
  <si>
    <t xml:space="preserve"> Hemofilie fara inhibitori profilaxie intermitenta</t>
  </si>
  <si>
    <t>Hemofilie cu interventii chirurgicale</t>
  </si>
  <si>
    <t>Activitate</t>
  </si>
  <si>
    <t>S.C. Delta Health Care</t>
  </si>
  <si>
    <t>MNT Healthcare Europe SRL</t>
  </si>
  <si>
    <t>Spitalul de Psihiatrie Titan  Dr. C.  Gorgos</t>
  </si>
  <si>
    <t>Spitalul Clinic Dr. Ion Cantacuzino</t>
  </si>
  <si>
    <t xml:space="preserve">PROGRAMUL NATIONAL DE TRATAMENT AL SURDITATII PRIN PROTEZE AUDITIVE IMPLANTABILE </t>
  </si>
  <si>
    <t>OSTEOGENEZA IMPERFECTA-TIJE TELESCOPICE</t>
  </si>
  <si>
    <t>Spitalul de Psihiatrie Dr.Constantin Gorgos</t>
  </si>
  <si>
    <t>Hemofilie cu inhibitori tratament sangerare</t>
  </si>
  <si>
    <t xml:space="preserve"> Hemofilie fara inhibitori profilaxie continua </t>
  </si>
  <si>
    <t>PROGRAMUL NATIONAL DE SANATATE MINTALA - MEDICAMENTE</t>
  </si>
  <si>
    <t>Spitalul Clinic de Urgenta Copii G.Alexandrescu</t>
  </si>
  <si>
    <t>PROGRAMUL NATIONAL DE TRATAMENT AL BOLILOR NEUROLOGICE  -COST VOLUM</t>
  </si>
  <si>
    <t xml:space="preserve">Spitalul Universitar de Urgenta  </t>
  </si>
  <si>
    <t xml:space="preserve"> PROGRAMUL NATIONAL DE ONCOLOGIE </t>
  </si>
  <si>
    <t xml:space="preserve"> PROGRAMUL NATIONAL DE ONCOLOGIE -COST VOLUM</t>
  </si>
  <si>
    <t>Spitalul Clinic de Urgenţă</t>
  </si>
  <si>
    <t>Carmen LIPAN</t>
  </si>
  <si>
    <t>Spitalul Universitar de Urgenta</t>
  </si>
  <si>
    <t xml:space="preserve">Spitalul Clinic de Urgenţă </t>
  </si>
  <si>
    <t xml:space="preserve">Spitalul Clinic Coltea </t>
  </si>
  <si>
    <t>Spitalul Clinic de Urgenta Copii G. Alexandrescu</t>
  </si>
  <si>
    <t>Spitalul Clinic de Psihiatrie Al. Obregia</t>
  </si>
  <si>
    <t xml:space="preserve">Institutul National de Neurologie si Boli Neurovasculare </t>
  </si>
  <si>
    <t>Spitalul Clinic de Urgenta pentru Copii "MS Curie"</t>
  </si>
  <si>
    <t>INSMC  Rusescu Alessandrescu</t>
  </si>
  <si>
    <t>inlocuire generator implantabil al stimulatorului</t>
  </si>
  <si>
    <t>Procesoare de sunet pentru implanturi cohleare</t>
  </si>
  <si>
    <t>Centrul de Diagnostic si Tratament Provita SRL</t>
  </si>
  <si>
    <t>SC Lotus-Med SRL</t>
  </si>
  <si>
    <t>BOALA HUNTER</t>
  </si>
  <si>
    <t>SC Medeuropa</t>
  </si>
  <si>
    <t>Proteze auditive cu ancorare osoasa</t>
  </si>
  <si>
    <t xml:space="preserve">Procesoare de sunet externe pt proteze auditive implantabile cu ancorare osoasa </t>
  </si>
  <si>
    <t>Spitalul Clinic de copii Dr.V.Gomoiu</t>
  </si>
  <si>
    <t>Spitalul clinic de Copii Dr.V.Gomoiu</t>
  </si>
  <si>
    <t xml:space="preserve">Centrul Clinic de Boli Reumatismale Dr.I.Stoia </t>
  </si>
  <si>
    <t>Mucopolizaharidoza (sindrom Morquio)</t>
  </si>
  <si>
    <t>Spitalul Clinic de Urgenta Copii Grigore Alexandrescu</t>
  </si>
  <si>
    <t>Spitalul Clinic de Urgenta B. Arseni</t>
  </si>
  <si>
    <t xml:space="preserve">Denumire </t>
  </si>
  <si>
    <t xml:space="preserve">Nefromed Concept </t>
  </si>
  <si>
    <t>Institutul National pentru Sanatatea  Mamei si Copilului Alessandrescu- Rusescu</t>
  </si>
  <si>
    <t>INSMC Alessandrescu- Rusescu</t>
  </si>
  <si>
    <t>INSMC Alessandrescu-Rusescu</t>
  </si>
  <si>
    <t>Institutul National de Diabet, Nutritie si boli Metabolice Prof. Dr. N Paulescu</t>
  </si>
  <si>
    <t>TPP1</t>
  </si>
  <si>
    <t>MED LIFE</t>
  </si>
  <si>
    <t>Unitate sanitara</t>
  </si>
  <si>
    <t>Denumire activitate</t>
  </si>
  <si>
    <t>SC Focus Lab Plus</t>
  </si>
  <si>
    <t>SC Focus LAB PLUS</t>
  </si>
  <si>
    <t>Boala Castelman</t>
  </si>
  <si>
    <t>Spitalul de Oncologie MONZA</t>
  </si>
  <si>
    <t>PROGRAMUL NATIONAL DE DIABET-MATERIALE</t>
  </si>
  <si>
    <t>Spitalul Oncologic Monza SOM</t>
  </si>
  <si>
    <t>Spitalul Clinic de Nefrologie Dr.C. Davila</t>
  </si>
  <si>
    <t>MEDICOVER</t>
  </si>
  <si>
    <t>IMUNOMEDICA</t>
  </si>
  <si>
    <t>Spitalul Clinic de Nefrologie Dr. Carol Davila</t>
  </si>
  <si>
    <t xml:space="preserve">Spitalul Clinic de Urgenta Sf.  Ioan   </t>
  </si>
  <si>
    <t>Spitalul Clinic de Urgenţă pentru Copii MS Curie</t>
  </si>
  <si>
    <t>INDNBM Paulescu</t>
  </si>
  <si>
    <t xml:space="preserve">SC Sanador </t>
  </si>
  <si>
    <t>Pompe insulina</t>
  </si>
  <si>
    <t>Seturi consumabile pentru pompele de insulina</t>
  </si>
  <si>
    <t>Pompa de insulina cu senzori de monitorizare a glicemiei</t>
  </si>
  <si>
    <t>Consumabile pentru pompe de insulina cu senzori de monitorizare a glicemiei</t>
  </si>
  <si>
    <t>Sisteme de monitorizare continua a glicemiei</t>
  </si>
  <si>
    <t>Consumabile pentru sisteme de monitorizare continua a glicemiei</t>
  </si>
  <si>
    <t xml:space="preserve">Spitalul Universitar de Urgenţă   </t>
  </si>
  <si>
    <t xml:space="preserve">Spitalul Universitar de Urgenţă    </t>
  </si>
  <si>
    <t>Spitalul Clinic de Copii Dr.V.Gomoiu</t>
  </si>
  <si>
    <t>Hemoglobinurie paroxistica nocturna (HPN)</t>
  </si>
  <si>
    <t>circ deschis</t>
  </si>
  <si>
    <t>Amiloidoză cu transtiretină</t>
  </si>
  <si>
    <t>Tratamentul instabilitatilor articulare cronicela copil prin implanturi de fixare</t>
  </si>
  <si>
    <t>10</t>
  </si>
  <si>
    <t>Deficit congenital de factor VII</t>
  </si>
  <si>
    <t>AFFIDEA ROMANIA</t>
  </si>
  <si>
    <t>EU</t>
  </si>
  <si>
    <t xml:space="preserve">PROGRAMUL NATIONAL DE TRANSPLANT DE ORGANE, TESUTURI SI CELULE DE ORIGINE UMANA   – TRANSPLANT HEPATIC TRATATI PENTRU RECIDIVA HEPATICA CRONICA  </t>
  </si>
  <si>
    <t xml:space="preserve">PROGRAMUL NATIONAL DE TRATAMENT AL BOLILOR RARE  -medicamente incluse conditionat </t>
  </si>
  <si>
    <t>Sindrom hemolitic uremic atipic (SHU)</t>
  </si>
  <si>
    <t xml:space="preserve">Spitalul  Universitar de Urgență  Elias  </t>
  </si>
  <si>
    <t>Spitalul Clinic de Urgenta pentru Copii "MS Curie" nou ianuarie</t>
  </si>
  <si>
    <t>PROGRAMUL NATIONAL DE TRATAMENT AL BOLILOR RARE  HTAP -cost volum</t>
  </si>
  <si>
    <t xml:space="preserve">PROGRAMUL NATIONAL DE TRATAMENT AL BOLILOR NEUROLOGICE  </t>
  </si>
  <si>
    <t xml:space="preserve">INSMC  Rusescu Alessandrescu </t>
  </si>
  <si>
    <t>Total an 2023</t>
  </si>
  <si>
    <t>stimulare neinvaziva a nervului vag</t>
  </si>
  <si>
    <t>BOALA POMPE</t>
  </si>
  <si>
    <t>SUBPROGRAMUL DE TRATAMENT AL TULBURARII DEPRESIVE MAJORE</t>
  </si>
  <si>
    <t>Spitalul Clinic de Urgenta Sf Ioan nou din aug</t>
  </si>
  <si>
    <t>Spitalul Universitar de Urgenta Elias</t>
  </si>
  <si>
    <t>Spitalul Universitar de Urgenta Elias- nou</t>
  </si>
  <si>
    <t>MEDICOVER HOSPITALS</t>
  </si>
  <si>
    <t>tehnici transcateter insuficienta mitrala</t>
  </si>
  <si>
    <t>tehnici transcateter insuficienta tricuspidiana</t>
  </si>
  <si>
    <t>tehnici transcateter valvopatie pulmonara</t>
  </si>
  <si>
    <t>Tomboastenia Glazman</t>
  </si>
  <si>
    <t>Credite  de angajament  ian. 2024</t>
  </si>
  <si>
    <t>Valoare contract ian.                            2024</t>
  </si>
  <si>
    <t xml:space="preserve">SC Delta Health Care  </t>
  </si>
  <si>
    <t xml:space="preserve">   Hemofilie FARA inhibitori -Hemofilie cu substitutie "on demande" </t>
  </si>
  <si>
    <t xml:space="preserve">Spitalul Clinic de Nefrologie Dr.C. Davila </t>
  </si>
  <si>
    <t xml:space="preserve">Spitalul Clinic de Urgenta pentru Copii "MS Curie" </t>
  </si>
  <si>
    <t>activitate curenta</t>
  </si>
  <si>
    <t>SBRT+IC</t>
  </si>
  <si>
    <t>activitate</t>
  </si>
  <si>
    <t>Suplimentare</t>
  </si>
  <si>
    <t>Consum an 2023</t>
  </si>
  <si>
    <t>Stoc la 31.12.2023</t>
  </si>
  <si>
    <t>Total ian-feb 2024</t>
  </si>
  <si>
    <t>necesar an</t>
  </si>
  <si>
    <t>Valoare contract feb</t>
  </si>
  <si>
    <t>medie lunara</t>
  </si>
  <si>
    <t>Spitalul Clinic de Urgenta Sf. Pantelimon</t>
  </si>
  <si>
    <t>Monza-Ares</t>
  </si>
  <si>
    <t>Endoprotezare articulara tumorala-adulti</t>
  </si>
  <si>
    <t>Implant segmentar coloana adulti</t>
  </si>
  <si>
    <t xml:space="preserve">  Adulti cu instabilitate articulara tratat prin implanturi de fixare</t>
  </si>
  <si>
    <t>CIRCUIT DESCHIS</t>
  </si>
  <si>
    <t>SERVICII PARACLINICE</t>
  </si>
  <si>
    <t>MONZA ARES</t>
  </si>
  <si>
    <t>Credite  de angajament  ian- iun. 2024</t>
  </si>
  <si>
    <t>CA limita februarie</t>
  </si>
  <si>
    <t>Solicitare suplimentare</t>
  </si>
  <si>
    <t>Valoare contract feb la 14.02.2024</t>
  </si>
  <si>
    <t>Valoare martie</t>
  </si>
  <si>
    <t>Total Trim I</t>
  </si>
  <si>
    <t>Total trim I la 28.03.</t>
  </si>
  <si>
    <t>Valoare aprilie</t>
  </si>
  <si>
    <t>SPITALUL ONCOLOGIC MONZA (SOM)</t>
  </si>
  <si>
    <t>Tratamentul prin corectarea inegalitatilor si diformitatilor membrelor la copii</t>
  </si>
  <si>
    <t>11</t>
  </si>
  <si>
    <t>Trim I regulariz</t>
  </si>
  <si>
    <t>Trim II regulariz</t>
  </si>
  <si>
    <t>alocare mai</t>
  </si>
  <si>
    <t>Total trim II</t>
  </si>
  <si>
    <t xml:space="preserve"> SC DONNA ONCOLOGY</t>
  </si>
  <si>
    <t>SC DONNA ONCOLOGY</t>
  </si>
  <si>
    <t>Inlocuirea stimulatorului din cadrul dispoz. de stimulare profunda,a extensiilor,electrozi si kit</t>
  </si>
  <si>
    <t>Trim III</t>
  </si>
  <si>
    <t>SC Gral Medical-din 01.08</t>
  </si>
  <si>
    <t xml:space="preserve">Centrul Național Medical Clinic de Recuperare Neuropsihomotorie pentru copii Dr.Nicolae Robănescu </t>
  </si>
  <si>
    <t xml:space="preserve">TRIM III </t>
  </si>
  <si>
    <t>LEI</t>
  </si>
  <si>
    <t>TRIM III</t>
  </si>
  <si>
    <t>ASOCIATIA HELP AUTISM</t>
  </si>
  <si>
    <t>CIP BOLOLOI</t>
  </si>
  <si>
    <t>CABINET INDIVIDUAL DE PSIHOLOGIE  MITREA MARIA GEORGIANA</t>
  </si>
  <si>
    <t>ASOCIATIA SPUNE DA VIETII</t>
  </si>
  <si>
    <t>PSIHOCONEX SRL</t>
  </si>
  <si>
    <t>CI SBÂRNĂ SIMONA CARMEN</t>
  </si>
  <si>
    <t>CLINICA ATELIER PSI SRL</t>
  </si>
  <si>
    <t>ASOCIATIA PT DEZVOLTAREA COPILULUI</t>
  </si>
  <si>
    <t>BEJAN MEDICA CENTER</t>
  </si>
  <si>
    <t>ASOCIATIA IMPREUNA CU ZAMBET</t>
  </si>
  <si>
    <t>ASOCIATIA VISUL MICUTEI ELIS</t>
  </si>
  <si>
    <t>CMI DR. MINDROIU MIHAELA ALINA</t>
  </si>
  <si>
    <t>ASOCIATIA AUTISM VOICE</t>
  </si>
  <si>
    <t xml:space="preserve">MEDICAL HUB </t>
  </si>
  <si>
    <t xml:space="preserve">Subprogramul național de sănătate pentru persoane diagnosticate cu TSA </t>
  </si>
  <si>
    <t xml:space="preserve">TRIM III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</si>
</sst>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l_e_i_-;\-* #,##0.00\ _l_e_i_-;_-* &quot;-&quot;??\ _l_e_i_-;_-@_-"/>
    <numFmt numFmtId="164" formatCode="_(* #,##0.00_);_(* \(#,##0.00\);_(* &quot;-&quot;??_);_(@_)"/>
    <numFmt numFmtId="165" formatCode="_-* #,##0.00\ _l_e_i_-;\-* #,##0.00\ _l_e_i_-;_-* \-??\ _l_e_i_-;_-@_-"/>
    <numFmt numFmtId="167" formatCode="#,##0.0000"/>
    <numFmt numFmtId="168" formatCode="#,##0.00_ ;[Red]\-#,##0.00\ "/>
    <numFmt numFmtId="169" formatCode="0.00;[Red]0.00"/>
  </numFmts>
  <fonts count="41" x14ac:knownFonts="1">
    <font>
      <sz val="10"/>
      <name val="Arial"/>
      <family val="2"/>
    </font>
    <font>
      <sz val="10"/>
      <name val="Arial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  <charset val="1"/>
    </font>
    <font>
      <sz val="10"/>
      <name val="Arial"/>
      <family val="2"/>
      <charset val="238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3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9" borderId="1" applyNumberFormat="0" applyAlignment="0" applyProtection="0"/>
    <xf numFmtId="0" fontId="12" fillId="9" borderId="1" applyNumberFormat="0" applyAlignment="0" applyProtection="0"/>
    <xf numFmtId="0" fontId="13" fillId="22" borderId="2" applyNumberFormat="0" applyAlignment="0" applyProtection="0"/>
    <xf numFmtId="0" fontId="13" fillId="22" borderId="2" applyNumberFormat="0" applyAlignment="0" applyProtection="0"/>
    <xf numFmtId="165" fontId="5" fillId="0" borderId="0" applyFill="0" applyBorder="0" applyAlignment="0" applyProtection="0"/>
    <xf numFmtId="169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23" borderId="0"/>
    <xf numFmtId="0" fontId="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/>
    <xf numFmtId="0" fontId="34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7" fillId="5" borderId="7" applyNumberFormat="0" applyFont="0" applyAlignment="0" applyProtection="0"/>
    <xf numFmtId="0" fontId="7" fillId="5" borderId="7" applyNumberFormat="0" applyFont="0" applyAlignment="0" applyProtection="0"/>
    <xf numFmtId="0" fontId="19" fillId="9" borderId="8" applyNumberFormat="0" applyAlignment="0" applyProtection="0"/>
    <xf numFmtId="0" fontId="19" fillId="9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652">
    <xf numFmtId="0" fontId="0" fillId="0" borderId="0" xfId="0"/>
    <xf numFmtId="0" fontId="4" fillId="0" borderId="0" xfId="65" applyFont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0" xfId="65" applyNumberFormat="1" applyFont="1" applyFill="1" applyBorder="1" applyAlignment="1">
      <alignment horizontal="center" vertical="center" wrapText="1"/>
    </xf>
    <xf numFmtId="0" fontId="5" fillId="0" borderId="0" xfId="65" applyFont="1" applyAlignment="1">
      <alignment horizontal="center" vertical="center" wrapText="1"/>
    </xf>
    <xf numFmtId="4" fontId="5" fillId="0" borderId="11" xfId="65" applyNumberFormat="1" applyFont="1" applyFill="1" applyBorder="1" applyAlignment="1">
      <alignment horizontal="center" vertical="center" wrapText="1"/>
    </xf>
    <xf numFmtId="0" fontId="4" fillId="0" borderId="0" xfId="65" applyFont="1" applyFill="1" applyBorder="1" applyAlignment="1">
      <alignment horizontal="center" vertical="center" wrapText="1"/>
    </xf>
    <xf numFmtId="0" fontId="5" fillId="0" borderId="0" xfId="65" applyFont="1" applyFill="1" applyAlignment="1">
      <alignment horizontal="center" vertical="center" wrapText="1"/>
    </xf>
    <xf numFmtId="0" fontId="4" fillId="0" borderId="0" xfId="65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horizontal="center"/>
    </xf>
    <xf numFmtId="0" fontId="5" fillId="0" borderId="0" xfId="38" applyFont="1" applyFill="1" applyAlignment="1">
      <alignment horizontal="center"/>
    </xf>
    <xf numFmtId="0" fontId="4" fillId="0" borderId="0" xfId="38" applyFont="1" applyFill="1" applyAlignment="1">
      <alignment horizontal="center"/>
    </xf>
    <xf numFmtId="4" fontId="5" fillId="0" borderId="0" xfId="65" applyNumberFormat="1" applyFont="1" applyFill="1" applyAlignment="1">
      <alignment horizontal="center" vertical="center" wrapText="1"/>
    </xf>
    <xf numFmtId="0" fontId="5" fillId="0" borderId="0" xfId="38" applyFont="1" applyFill="1" applyAlignment="1">
      <alignment wrapText="1"/>
    </xf>
    <xf numFmtId="4" fontId="5" fillId="0" borderId="11" xfId="7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65" applyFont="1" applyFill="1" applyAlignment="1">
      <alignment horizontal="center" vertical="center"/>
    </xf>
    <xf numFmtId="0" fontId="5" fillId="0" borderId="0" xfId="38" applyFont="1" applyFill="1" applyAlignment="1">
      <alignment horizontal="center" vertical="center" wrapText="1"/>
    </xf>
    <xf numFmtId="4" fontId="5" fillId="0" borderId="0" xfId="38" applyNumberFormat="1" applyFont="1" applyFill="1" applyAlignment="1">
      <alignment horizontal="center" vertical="center" wrapText="1"/>
    </xf>
    <xf numFmtId="4" fontId="5" fillId="0" borderId="0" xfId="38" applyNumberFormat="1" applyFont="1" applyFill="1" applyAlignment="1">
      <alignment wrapText="1"/>
    </xf>
    <xf numFmtId="0" fontId="4" fillId="0" borderId="0" xfId="65" applyFont="1" applyFill="1" applyAlignment="1">
      <alignment horizontal="center" vertical="center"/>
    </xf>
    <xf numFmtId="0" fontId="5" fillId="0" borderId="0" xfId="90" applyFont="1" applyFill="1"/>
    <xf numFmtId="4" fontId="5" fillId="0" borderId="0" xfId="90" applyNumberFormat="1" applyFont="1" applyFill="1"/>
    <xf numFmtId="1" fontId="5" fillId="0" borderId="0" xfId="65" applyNumberFormat="1" applyFont="1" applyFill="1" applyAlignment="1">
      <alignment horizontal="center" vertical="center" wrapText="1"/>
    </xf>
    <xf numFmtId="4" fontId="4" fillId="0" borderId="0" xfId="38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91" applyFont="1" applyFill="1" applyAlignment="1">
      <alignment horizontal="center" vertical="center"/>
    </xf>
    <xf numFmtId="4" fontId="4" fillId="0" borderId="0" xfId="91" applyNumberFormat="1" applyFont="1" applyFill="1" applyAlignment="1">
      <alignment horizontal="center" vertical="center"/>
    </xf>
    <xf numFmtId="0" fontId="4" fillId="0" borderId="0" xfId="91" applyFont="1" applyFill="1" applyAlignment="1">
      <alignment horizontal="center"/>
    </xf>
    <xf numFmtId="0" fontId="4" fillId="0" borderId="0" xfId="91" applyFont="1" applyFill="1"/>
    <xf numFmtId="4" fontId="4" fillId="0" borderId="0" xfId="91" applyNumberFormat="1" applyFont="1" applyFill="1"/>
    <xf numFmtId="4" fontId="5" fillId="0" borderId="0" xfId="65" applyNumberFormat="1" applyFont="1" applyFill="1" applyAlignment="1">
      <alignment horizontal="center" vertical="center"/>
    </xf>
    <xf numFmtId="0" fontId="4" fillId="0" borderId="0" xfId="85" applyFont="1" applyFill="1" applyAlignment="1">
      <alignment horizontal="center" vertical="center" wrapText="1"/>
    </xf>
    <xf numFmtId="4" fontId="4" fillId="0" borderId="0" xfId="85" applyNumberFormat="1" applyFont="1" applyFill="1" applyAlignment="1">
      <alignment horizontal="center" vertical="center" wrapText="1"/>
    </xf>
    <xf numFmtId="4" fontId="5" fillId="0" borderId="11" xfId="85" applyNumberFormat="1" applyFont="1" applyFill="1" applyBorder="1" applyAlignment="1">
      <alignment horizontal="center" vertical="center" wrapText="1"/>
    </xf>
    <xf numFmtId="0" fontId="5" fillId="0" borderId="0" xfId="85" applyFont="1" applyFill="1" applyAlignment="1">
      <alignment horizontal="center" vertical="center" wrapText="1"/>
    </xf>
    <xf numFmtId="0" fontId="5" fillId="0" borderId="11" xfId="85" applyFont="1" applyFill="1" applyBorder="1" applyAlignment="1">
      <alignment horizontal="center" vertical="center" wrapText="1"/>
    </xf>
    <xf numFmtId="0" fontId="4" fillId="0" borderId="0" xfId="65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0" borderId="0" xfId="85" applyFont="1" applyAlignment="1">
      <alignment horizontal="center" vertical="center" wrapText="1"/>
    </xf>
    <xf numFmtId="1" fontId="5" fillId="0" borderId="0" xfId="85" applyNumberFormat="1" applyFont="1" applyAlignment="1">
      <alignment horizontal="center" vertical="center" wrapText="1"/>
    </xf>
    <xf numFmtId="1" fontId="4" fillId="0" borderId="0" xfId="85" applyNumberFormat="1" applyFont="1" applyAlignment="1">
      <alignment horizontal="center" vertical="center" wrapText="1"/>
    </xf>
    <xf numFmtId="0" fontId="4" fillId="0" borderId="0" xfId="85" applyFont="1" applyBorder="1" applyAlignment="1">
      <alignment horizontal="center" vertical="center" wrapText="1"/>
    </xf>
    <xf numFmtId="0" fontId="4" fillId="0" borderId="0" xfId="85" applyFont="1" applyAlignment="1">
      <alignment horizontal="center" vertical="center" wrapText="1"/>
    </xf>
    <xf numFmtId="1" fontId="4" fillId="0" borderId="0" xfId="85" applyNumberFormat="1" applyFont="1" applyFill="1" applyBorder="1" applyAlignment="1">
      <alignment horizontal="center" vertical="center" wrapText="1"/>
    </xf>
    <xf numFmtId="0" fontId="4" fillId="0" borderId="0" xfId="85" applyFont="1" applyFill="1" applyBorder="1" applyAlignment="1">
      <alignment horizontal="center" vertical="center" wrapText="1"/>
    </xf>
    <xf numFmtId="0" fontId="5" fillId="0" borderId="0" xfId="86" applyFont="1" applyFill="1" applyAlignment="1">
      <alignment wrapText="1"/>
    </xf>
    <xf numFmtId="4" fontId="4" fillId="0" borderId="0" xfId="85" applyNumberFormat="1" applyFont="1" applyFill="1" applyBorder="1" applyAlignment="1">
      <alignment horizontal="center" vertical="center" wrapText="1"/>
    </xf>
    <xf numFmtId="0" fontId="5" fillId="0" borderId="0" xfId="86" applyFont="1" applyFill="1" applyAlignment="1">
      <alignment horizontal="center" wrapText="1"/>
    </xf>
    <xf numFmtId="4" fontId="5" fillId="0" borderId="0" xfId="86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" fontId="4" fillId="0" borderId="0" xfId="65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horizontal="center" wrapText="1"/>
    </xf>
    <xf numFmtId="4" fontId="5" fillId="0" borderId="0" xfId="85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wrapText="1"/>
    </xf>
    <xf numFmtId="4" fontId="4" fillId="0" borderId="0" xfId="86" applyNumberFormat="1" applyFont="1" applyFill="1" applyAlignment="1">
      <alignment wrapText="1"/>
    </xf>
    <xf numFmtId="0" fontId="4" fillId="0" borderId="0" xfId="0" applyFont="1" applyFill="1" applyAlignment="1">
      <alignment horizontal="left" vertical="center"/>
    </xf>
    <xf numFmtId="4" fontId="5" fillId="0" borderId="0" xfId="83" applyNumberFormat="1" applyFont="1" applyFill="1" applyAlignment="1">
      <alignment horizontal="center" vertical="center"/>
    </xf>
    <xf numFmtId="0" fontId="5" fillId="0" borderId="0" xfId="83" applyFont="1" applyFill="1" applyAlignment="1">
      <alignment horizontal="center" vertical="center"/>
    </xf>
    <xf numFmtId="49" fontId="4" fillId="0" borderId="0" xfId="91" applyNumberFormat="1" applyFont="1" applyFill="1" applyBorder="1" applyAlignment="1">
      <alignment horizontal="center" vertical="center" wrapText="1"/>
    </xf>
    <xf numFmtId="4" fontId="4" fillId="0" borderId="0" xfId="9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5" fillId="0" borderId="0" xfId="86" applyNumberFormat="1" applyFont="1" applyFill="1" applyAlignment="1">
      <alignment horizontal="center" wrapText="1"/>
    </xf>
    <xf numFmtId="1" fontId="5" fillId="0" borderId="0" xfId="85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4" fillId="0" borderId="0" xfId="85" applyNumberFormat="1" applyFont="1" applyFill="1" applyAlignment="1">
      <alignment horizontal="center" vertical="center" wrapText="1"/>
    </xf>
    <xf numFmtId="0" fontId="5" fillId="0" borderId="0" xfId="86" applyFont="1" applyFill="1" applyAlignment="1">
      <alignment horizontal="center" vertical="center" wrapText="1"/>
    </xf>
    <xf numFmtId="4" fontId="4" fillId="0" borderId="0" xfId="65" applyNumberFormat="1" applyFont="1" applyFill="1" applyAlignment="1">
      <alignment horizontal="center" vertical="center"/>
    </xf>
    <xf numFmtId="4" fontId="4" fillId="0" borderId="0" xfId="83" applyNumberFormat="1" applyFont="1" applyFill="1" applyAlignment="1">
      <alignment horizontal="center" vertical="center"/>
    </xf>
    <xf numFmtId="0" fontId="4" fillId="0" borderId="0" xfId="38" applyFont="1" applyFill="1" applyAlignment="1">
      <alignment horizontal="center" vertical="center"/>
    </xf>
    <xf numFmtId="4" fontId="4" fillId="0" borderId="0" xfId="85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5" fillId="0" borderId="11" xfId="38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4" fontId="4" fillId="0" borderId="0" xfId="87" applyNumberFormat="1" applyFont="1" applyFill="1" applyAlignment="1">
      <alignment horizontal="center" vertical="center" wrapText="1"/>
    </xf>
    <xf numFmtId="4" fontId="4" fillId="0" borderId="0" xfId="86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horizontal="center" vertical="center" wrapText="1"/>
    </xf>
    <xf numFmtId="4" fontId="5" fillId="0" borderId="11" xfId="86" applyNumberFormat="1" applyFont="1" applyFill="1" applyBorder="1" applyAlignment="1">
      <alignment horizontal="center" vertical="center" wrapText="1"/>
    </xf>
    <xf numFmtId="0" fontId="4" fillId="0" borderId="0" xfId="86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5" fillId="0" borderId="0" xfId="91" applyFont="1" applyFill="1" applyAlignment="1">
      <alignment horizontal="center" vertical="center"/>
    </xf>
    <xf numFmtId="0" fontId="5" fillId="0" borderId="0" xfId="65" applyFont="1" applyFill="1" applyBorder="1" applyAlignment="1">
      <alignment horizontal="center" vertical="center" wrapText="1"/>
    </xf>
    <xf numFmtId="4" fontId="5" fillId="0" borderId="13" xfId="65" applyNumberFormat="1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horizontal="center" vertical="center"/>
    </xf>
    <xf numFmtId="4" fontId="5" fillId="0" borderId="11" xfId="65" applyNumberFormat="1" applyFont="1" applyFill="1" applyBorder="1" applyAlignment="1">
      <alignment horizontal="center" vertical="center"/>
    </xf>
    <xf numFmtId="0" fontId="4" fillId="0" borderId="0" xfId="65" applyFont="1" applyFill="1" applyBorder="1" applyAlignment="1">
      <alignment horizontal="center" vertical="center"/>
    </xf>
    <xf numFmtId="4" fontId="5" fillId="0" borderId="11" xfId="38" applyNumberFormat="1" applyFont="1" applyFill="1" applyBorder="1" applyAlignment="1">
      <alignment horizontal="center" vertical="center" wrapText="1"/>
    </xf>
    <xf numFmtId="1" fontId="5" fillId="0" borderId="12" xfId="65" applyNumberFormat="1" applyFont="1" applyFill="1" applyBorder="1" applyAlignment="1">
      <alignment horizontal="center" vertical="center" wrapText="1"/>
    </xf>
    <xf numFmtId="0" fontId="4" fillId="0" borderId="0" xfId="65" applyFont="1" applyFill="1" applyAlignment="1">
      <alignment horizontal="left" vertical="center"/>
    </xf>
    <xf numFmtId="0" fontId="4" fillId="0" borderId="0" xfId="0" applyFont="1" applyAlignment="1">
      <alignment horizontal="left"/>
    </xf>
    <xf numFmtId="1" fontId="5" fillId="0" borderId="0" xfId="85" applyNumberFormat="1" applyFont="1" applyFill="1" applyBorder="1" applyAlignment="1">
      <alignment horizontal="center" vertical="center" wrapText="1"/>
    </xf>
    <xf numFmtId="4" fontId="4" fillId="0" borderId="15" xfId="65" applyNumberFormat="1" applyFont="1" applyFill="1" applyBorder="1" applyAlignment="1">
      <alignment horizontal="center" vertical="center" wrapText="1"/>
    </xf>
    <xf numFmtId="4" fontId="5" fillId="0" borderId="13" xfId="70" applyNumberFormat="1" applyFont="1" applyFill="1" applyBorder="1" applyAlignment="1">
      <alignment horizontal="center" vertical="center" wrapText="1"/>
    </xf>
    <xf numFmtId="0" fontId="5" fillId="0" borderId="0" xfId="85" applyFont="1" applyFill="1" applyBorder="1" applyAlignment="1">
      <alignment horizontal="left" vertical="center"/>
    </xf>
    <xf numFmtId="0" fontId="4" fillId="0" borderId="0" xfId="90" applyFont="1" applyFill="1" applyAlignment="1">
      <alignment horizontal="center"/>
    </xf>
    <xf numFmtId="4" fontId="4" fillId="0" borderId="0" xfId="87" applyNumberFormat="1" applyFont="1" applyFill="1" applyBorder="1" applyAlignment="1">
      <alignment vertical="center"/>
    </xf>
    <xf numFmtId="4" fontId="4" fillId="0" borderId="0" xfId="38" applyNumberFormat="1" applyFont="1" applyFill="1" applyAlignment="1">
      <alignment horizontal="center"/>
    </xf>
    <xf numFmtId="1" fontId="4" fillId="0" borderId="0" xfId="65" applyNumberFormat="1" applyFont="1" applyFill="1" applyAlignment="1">
      <alignment horizontal="center" vertical="center" wrapText="1"/>
    </xf>
    <xf numFmtId="1" fontId="4" fillId="0" borderId="0" xfId="65" applyNumberFormat="1" applyFont="1" applyFill="1" applyBorder="1" applyAlignment="1">
      <alignment horizontal="center" vertical="center" wrapText="1"/>
    </xf>
    <xf numFmtId="1" fontId="5" fillId="0" borderId="0" xfId="90" applyNumberFormat="1" applyFont="1" applyFill="1"/>
    <xf numFmtId="1" fontId="5" fillId="0" borderId="0" xfId="38" applyNumberFormat="1" applyFont="1" applyFill="1" applyAlignment="1">
      <alignment wrapText="1"/>
    </xf>
    <xf numFmtId="0" fontId="4" fillId="0" borderId="0" xfId="82" applyFont="1" applyFill="1" applyAlignment="1">
      <alignment horizontal="center" vertical="center" wrapText="1"/>
    </xf>
    <xf numFmtId="0" fontId="5" fillId="0" borderId="0" xfId="82" applyFont="1" applyFill="1" applyAlignment="1">
      <alignment horizontal="center" vertical="center"/>
    </xf>
    <xf numFmtId="0" fontId="4" fillId="0" borderId="0" xfId="82" applyFont="1" applyFill="1" applyAlignment="1">
      <alignment horizontal="center" vertical="center"/>
    </xf>
    <xf numFmtId="4" fontId="4" fillId="0" borderId="15" xfId="38" applyNumberFormat="1" applyFont="1" applyFill="1" applyBorder="1" applyAlignment="1">
      <alignment horizontal="center" vertical="center" wrapText="1"/>
    </xf>
    <xf numFmtId="4" fontId="4" fillId="0" borderId="15" xfId="70" applyNumberFormat="1" applyFont="1" applyFill="1" applyBorder="1" applyAlignment="1">
      <alignment horizontal="center" vertical="center" wrapText="1"/>
    </xf>
    <xf numFmtId="0" fontId="4" fillId="0" borderId="15" xfId="38" applyFont="1" applyFill="1" applyBorder="1" applyAlignment="1">
      <alignment horizontal="center" vertical="center" wrapText="1"/>
    </xf>
    <xf numFmtId="4" fontId="5" fillId="0" borderId="14" xfId="70" applyNumberFormat="1" applyFont="1" applyFill="1" applyBorder="1" applyAlignment="1">
      <alignment horizontal="center" vertical="center" wrapText="1"/>
    </xf>
    <xf numFmtId="0" fontId="5" fillId="0" borderId="0" xfId="64" applyFont="1" applyFill="1" applyAlignment="1">
      <alignment horizontal="center" vertical="center"/>
    </xf>
    <xf numFmtId="4" fontId="5" fillId="0" borderId="0" xfId="64" applyNumberFormat="1" applyFont="1" applyFill="1" applyAlignment="1">
      <alignment horizontal="center" vertical="center"/>
    </xf>
    <xf numFmtId="0" fontId="4" fillId="0" borderId="0" xfId="38" applyFont="1" applyFill="1" applyAlignment="1">
      <alignment horizontal="center" vertical="center" wrapText="1"/>
    </xf>
    <xf numFmtId="0" fontId="4" fillId="0" borderId="0" xfId="38" applyFont="1" applyFill="1" applyAlignment="1">
      <alignment vertical="center" wrapText="1"/>
    </xf>
    <xf numFmtId="0" fontId="4" fillId="0" borderId="0" xfId="86" applyFont="1" applyFill="1" applyAlignment="1">
      <alignment vertical="center" wrapText="1"/>
    </xf>
    <xf numFmtId="4" fontId="4" fillId="0" borderId="0" xfId="86" applyNumberFormat="1" applyFont="1" applyFill="1" applyAlignment="1">
      <alignment vertical="center" wrapText="1"/>
    </xf>
    <xf numFmtId="0" fontId="5" fillId="0" borderId="0" xfId="38" applyFont="1" applyFill="1" applyAlignment="1">
      <alignment vertical="center" wrapText="1"/>
    </xf>
    <xf numFmtId="0" fontId="5" fillId="0" borderId="0" xfId="90" applyFont="1" applyFill="1" applyAlignment="1">
      <alignment vertical="center"/>
    </xf>
    <xf numFmtId="4" fontId="5" fillId="0" borderId="0" xfId="90" applyNumberFormat="1" applyFont="1" applyFill="1" applyAlignment="1">
      <alignment vertical="center"/>
    </xf>
    <xf numFmtId="4" fontId="5" fillId="0" borderId="0" xfId="38" applyNumberFormat="1" applyFont="1" applyFill="1" applyAlignment="1">
      <alignment vertical="center" wrapText="1"/>
    </xf>
    <xf numFmtId="0" fontId="4" fillId="0" borderId="0" xfId="90" applyFont="1" applyFill="1" applyAlignment="1"/>
    <xf numFmtId="0" fontId="5" fillId="0" borderId="0" xfId="63" applyFont="1" applyFill="1" applyAlignment="1">
      <alignment horizontal="center" vertical="center"/>
    </xf>
    <xf numFmtId="0" fontId="5" fillId="0" borderId="0" xfId="88" applyFont="1" applyFill="1" applyAlignment="1">
      <alignment horizontal="center" vertical="center" wrapText="1"/>
    </xf>
    <xf numFmtId="0" fontId="4" fillId="0" borderId="0" xfId="88" applyFont="1" applyFill="1" applyBorder="1" applyAlignment="1">
      <alignment horizontal="center" vertical="center" wrapText="1"/>
    </xf>
    <xf numFmtId="4" fontId="4" fillId="0" borderId="0" xfId="88" applyNumberFormat="1" applyFont="1" applyFill="1" applyBorder="1" applyAlignment="1">
      <alignment horizontal="left" vertical="center" wrapText="1"/>
    </xf>
    <xf numFmtId="0" fontId="4" fillId="0" borderId="0" xfId="88" applyFont="1" applyFill="1" applyAlignment="1">
      <alignment horizontal="center" vertical="center" wrapText="1"/>
    </xf>
    <xf numFmtId="0" fontId="5" fillId="0" borderId="11" xfId="88" applyFont="1" applyFill="1" applyBorder="1" applyAlignment="1">
      <alignment horizontal="left" vertical="center" wrapText="1"/>
    </xf>
    <xf numFmtId="4" fontId="5" fillId="0" borderId="0" xfId="88" applyNumberFormat="1" applyFont="1" applyFill="1" applyAlignment="1">
      <alignment horizontal="center" vertical="center" wrapText="1"/>
    </xf>
    <xf numFmtId="0" fontId="4" fillId="25" borderId="11" xfId="88" applyFont="1" applyFill="1" applyBorder="1" applyAlignment="1">
      <alignment horizontal="left" vertical="center" wrapText="1"/>
    </xf>
    <xf numFmtId="4" fontId="4" fillId="25" borderId="11" xfId="88" applyNumberFormat="1" applyFont="1" applyFill="1" applyBorder="1" applyAlignment="1">
      <alignment horizontal="left" vertical="center" wrapText="1"/>
    </xf>
    <xf numFmtId="4" fontId="4" fillId="25" borderId="11" xfId="62" applyNumberFormat="1" applyFont="1" applyFill="1" applyBorder="1" applyAlignment="1">
      <alignment horizontal="left" vertical="center" wrapText="1"/>
    </xf>
    <xf numFmtId="0" fontId="5" fillId="0" borderId="0" xfId="38" applyFont="1" applyFill="1" applyAlignment="1">
      <alignment horizontal="left" vertical="center" wrapText="1"/>
    </xf>
    <xf numFmtId="0" fontId="5" fillId="0" borderId="0" xfId="88" applyFont="1" applyFill="1" applyAlignment="1">
      <alignment horizontal="left" vertical="center" wrapText="1"/>
    </xf>
    <xf numFmtId="0" fontId="4" fillId="0" borderId="17" xfId="65" applyFont="1" applyFill="1" applyBorder="1" applyAlignment="1">
      <alignment horizontal="center" vertical="center" wrapText="1"/>
    </xf>
    <xf numFmtId="0" fontId="4" fillId="0" borderId="18" xfId="65" applyFont="1" applyFill="1" applyBorder="1" applyAlignment="1">
      <alignment horizontal="center" vertical="center" wrapText="1"/>
    </xf>
    <xf numFmtId="4" fontId="4" fillId="0" borderId="19" xfId="65" applyNumberFormat="1" applyFont="1" applyFill="1" applyBorder="1" applyAlignment="1">
      <alignment horizontal="center" vertical="center" wrapText="1"/>
    </xf>
    <xf numFmtId="4" fontId="5" fillId="0" borderId="20" xfId="65" applyNumberFormat="1" applyFont="1" applyFill="1" applyBorder="1" applyAlignment="1">
      <alignment horizontal="center" vertical="center" wrapText="1"/>
    </xf>
    <xf numFmtId="4" fontId="5" fillId="0" borderId="21" xfId="65" applyNumberFormat="1" applyFont="1" applyFill="1" applyBorder="1" applyAlignment="1">
      <alignment horizontal="center" vertical="center" wrapText="1"/>
    </xf>
    <xf numFmtId="4" fontId="5" fillId="0" borderId="0" xfId="65" applyNumberFormat="1" applyFont="1" applyFill="1" applyBorder="1" applyAlignment="1">
      <alignment horizontal="center" vertical="center" wrapText="1"/>
    </xf>
    <xf numFmtId="0" fontId="4" fillId="0" borderId="0" xfId="65" applyFont="1" applyFill="1" applyAlignment="1">
      <alignment vertical="center"/>
    </xf>
    <xf numFmtId="0" fontId="5" fillId="26" borderId="0" xfId="0" applyFont="1" applyFill="1" applyAlignment="1">
      <alignment horizontal="center" vertical="center" wrapText="1"/>
    </xf>
    <xf numFmtId="4" fontId="4" fillId="0" borderId="0" xfId="65" applyNumberFormat="1" applyFont="1" applyFill="1" applyAlignment="1">
      <alignment vertical="center"/>
    </xf>
    <xf numFmtId="4" fontId="5" fillId="0" borderId="11" xfId="91" applyNumberFormat="1" applyFont="1" applyFill="1" applyBorder="1" applyAlignment="1">
      <alignment horizontal="center" vertical="center" wrapText="1"/>
    </xf>
    <xf numFmtId="0" fontId="4" fillId="0" borderId="0" xfId="68" applyFont="1" applyFill="1" applyAlignment="1">
      <alignment horizontal="left"/>
    </xf>
    <xf numFmtId="0" fontId="5" fillId="0" borderId="17" xfId="65" applyFont="1" applyFill="1" applyBorder="1" applyAlignment="1">
      <alignment horizontal="center" vertical="center" wrapText="1"/>
    </xf>
    <xf numFmtId="0" fontId="5" fillId="0" borderId="23" xfId="65" applyFont="1" applyFill="1" applyBorder="1" applyAlignment="1">
      <alignment horizontal="center" vertical="center" wrapText="1"/>
    </xf>
    <xf numFmtId="0" fontId="5" fillId="0" borderId="0" xfId="64" applyFont="1" applyFill="1" applyAlignment="1">
      <alignment horizontal="center"/>
    </xf>
    <xf numFmtId="4" fontId="4" fillId="0" borderId="19" xfId="65" applyNumberFormat="1" applyFont="1" applyFill="1" applyBorder="1" applyAlignment="1">
      <alignment horizontal="center" vertical="center"/>
    </xf>
    <xf numFmtId="0" fontId="4" fillId="0" borderId="24" xfId="65" applyFont="1" applyFill="1" applyBorder="1" applyAlignment="1">
      <alignment horizontal="center" vertical="center" wrapText="1"/>
    </xf>
    <xf numFmtId="49" fontId="5" fillId="0" borderId="11" xfId="91" applyNumberFormat="1" applyFont="1" applyFill="1" applyBorder="1" applyAlignment="1">
      <alignment horizontal="center" vertical="center" wrapText="1"/>
    </xf>
    <xf numFmtId="4" fontId="4" fillId="0" borderId="0" xfId="68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left"/>
    </xf>
    <xf numFmtId="4" fontId="4" fillId="0" borderId="0" xfId="83" applyNumberFormat="1" applyFont="1" applyFill="1" applyBorder="1" applyAlignment="1">
      <alignment horizontal="center" vertical="center" wrapText="1"/>
    </xf>
    <xf numFmtId="4" fontId="5" fillId="0" borderId="0" xfId="38" applyNumberFormat="1" applyFont="1" applyFill="1" applyAlignment="1">
      <alignment horizontal="center"/>
    </xf>
    <xf numFmtId="4" fontId="5" fillId="0" borderId="0" xfId="86" applyNumberFormat="1" applyFont="1" applyFill="1" applyAlignment="1">
      <alignment horizontal="center" vertical="center" wrapText="1"/>
    </xf>
    <xf numFmtId="4" fontId="4" fillId="0" borderId="0" xfId="87" applyNumberFormat="1" applyFont="1" applyFill="1" applyAlignment="1">
      <alignment horizontal="center" vertical="center"/>
    </xf>
    <xf numFmtId="0" fontId="4" fillId="0" borderId="0" xfId="86" applyFont="1" applyFill="1" applyAlignment="1">
      <alignment horizontal="left" wrapText="1"/>
    </xf>
    <xf numFmtId="0" fontId="5" fillId="0" borderId="0" xfId="38" applyFont="1" applyFill="1" applyAlignment="1"/>
    <xf numFmtId="0" fontId="5" fillId="0" borderId="0" xfId="65" applyFont="1" applyFill="1" applyAlignment="1">
      <alignment horizontal="left" vertical="center"/>
    </xf>
    <xf numFmtId="0" fontId="4" fillId="0" borderId="0" xfId="38" applyFont="1" applyFill="1" applyAlignment="1">
      <alignment vertical="center"/>
    </xf>
    <xf numFmtId="4" fontId="4" fillId="0" borderId="0" xfId="38" applyNumberFormat="1" applyFont="1" applyFill="1" applyAlignment="1">
      <alignment horizontal="left" vertical="center" wrapText="1"/>
    </xf>
    <xf numFmtId="0" fontId="4" fillId="0" borderId="0" xfId="38" applyFont="1" applyFill="1" applyAlignment="1">
      <alignment horizontal="left" vertical="center"/>
    </xf>
    <xf numFmtId="0" fontId="31" fillId="0" borderId="0" xfId="86" applyFont="1" applyFill="1" applyAlignment="1">
      <alignment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24" xfId="65" applyFont="1" applyFill="1" applyBorder="1" applyAlignment="1">
      <alignment horizontal="center" vertical="center" wrapText="1"/>
    </xf>
    <xf numFmtId="0" fontId="4" fillId="0" borderId="0" xfId="65" applyFont="1" applyFill="1" applyAlignment="1">
      <alignment horizontal="center" wrapText="1"/>
    </xf>
    <xf numFmtId="4" fontId="5" fillId="0" borderId="14" xfId="38" applyNumberFormat="1" applyFont="1" applyFill="1" applyBorder="1" applyAlignment="1">
      <alignment horizontal="center" vertical="center" wrapText="1"/>
    </xf>
    <xf numFmtId="0" fontId="4" fillId="0" borderId="25" xfId="65" applyFont="1" applyFill="1" applyBorder="1" applyAlignment="1">
      <alignment horizontal="center" vertical="center" wrapText="1"/>
    </xf>
    <xf numFmtId="4" fontId="5" fillId="0" borderId="13" xfId="38" applyNumberFormat="1" applyFont="1" applyFill="1" applyBorder="1" applyAlignment="1">
      <alignment horizontal="center" vertical="center" wrapText="1"/>
    </xf>
    <xf numFmtId="0" fontId="0" fillId="0" borderId="11" xfId="88" applyFont="1" applyFill="1" applyBorder="1" applyAlignment="1">
      <alignment horizontal="left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5" fillId="0" borderId="11" xfId="85" applyNumberFormat="1" applyFont="1" applyBorder="1" applyAlignment="1">
      <alignment horizontal="center" vertical="center" wrapText="1"/>
    </xf>
    <xf numFmtId="4" fontId="5" fillId="0" borderId="0" xfId="85" applyNumberFormat="1" applyFont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0" xfId="65" applyNumberFormat="1" applyFont="1" applyAlignment="1">
      <alignment horizontal="center" vertical="center" wrapText="1"/>
    </xf>
    <xf numFmtId="4" fontId="4" fillId="0" borderId="0" xfId="90" applyNumberFormat="1" applyFont="1" applyFill="1" applyAlignment="1">
      <alignment horizontal="center"/>
    </xf>
    <xf numFmtId="4" fontId="4" fillId="0" borderId="19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36" fillId="0" borderId="0" xfId="87" applyNumberFormat="1" applyFont="1" applyFill="1" applyBorder="1" applyAlignment="1">
      <alignment vertical="center"/>
    </xf>
    <xf numFmtId="0" fontId="36" fillId="0" borderId="0" xfId="68" applyFont="1" applyFill="1" applyAlignment="1">
      <alignment horizontal="center" vertical="center"/>
    </xf>
    <xf numFmtId="0" fontId="37" fillId="0" borderId="0" xfId="90" applyFont="1" applyFill="1"/>
    <xf numFmtId="4" fontId="5" fillId="0" borderId="11" xfId="88" applyNumberFormat="1" applyFont="1" applyFill="1" applyBorder="1" applyAlignment="1">
      <alignment horizontal="center" vertical="center" wrapText="1"/>
    </xf>
    <xf numFmtId="4" fontId="4" fillId="27" borderId="11" xfId="62" applyNumberFormat="1" applyFont="1" applyFill="1" applyBorder="1" applyAlignment="1">
      <alignment horizontal="left" vertical="center" wrapText="1"/>
    </xf>
    <xf numFmtId="4" fontId="5" fillId="0" borderId="11" xfId="91" applyNumberFormat="1" applyFont="1" applyFill="1" applyBorder="1" applyAlignment="1">
      <alignment horizontal="center" vertical="center"/>
    </xf>
    <xf numFmtId="0" fontId="4" fillId="0" borderId="11" xfId="38" applyFont="1" applyFill="1" applyBorder="1" applyAlignment="1">
      <alignment horizontal="center" vertical="center" wrapText="1"/>
    </xf>
    <xf numFmtId="0" fontId="5" fillId="0" borderId="26" xfId="65" applyFont="1" applyFill="1" applyBorder="1" applyAlignment="1">
      <alignment horizontal="center" vertical="center" wrapText="1"/>
    </xf>
    <xf numFmtId="4" fontId="5" fillId="0" borderId="27" xfId="65" applyNumberFormat="1" applyFont="1" applyFill="1" applyBorder="1" applyAlignment="1">
      <alignment horizontal="center" vertical="center" wrapText="1"/>
    </xf>
    <xf numFmtId="4" fontId="4" fillId="0" borderId="27" xfId="65" applyNumberFormat="1" applyFont="1" applyFill="1" applyBorder="1" applyAlignment="1">
      <alignment horizontal="center" vertical="center" wrapText="1"/>
    </xf>
    <xf numFmtId="0" fontId="4" fillId="0" borderId="11" xfId="88" applyFont="1" applyFill="1" applyBorder="1" applyAlignment="1">
      <alignment horizontal="center" vertical="center" wrapText="1"/>
    </xf>
    <xf numFmtId="4" fontId="4" fillId="0" borderId="11" xfId="85" applyNumberFormat="1" applyFont="1" applyFill="1" applyBorder="1" applyAlignment="1">
      <alignment horizontal="center" vertical="center" wrapText="1"/>
    </xf>
    <xf numFmtId="4" fontId="4" fillId="0" borderId="11" xfId="7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38" applyNumberFormat="1" applyFont="1" applyFill="1" applyAlignment="1">
      <alignment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 vertical="center"/>
    </xf>
    <xf numFmtId="1" fontId="37" fillId="0" borderId="0" xfId="88" applyNumberFormat="1" applyFont="1" applyFill="1" applyAlignment="1">
      <alignment horizontal="center" vertical="center" wrapText="1"/>
    </xf>
    <xf numFmtId="0" fontId="38" fillId="0" borderId="0" xfId="85" applyFont="1" applyFill="1" applyAlignment="1">
      <alignment horizontal="center" vertical="center" wrapText="1"/>
    </xf>
    <xf numFmtId="0" fontId="4" fillId="0" borderId="12" xfId="86" applyFont="1" applyFill="1" applyBorder="1" applyAlignment="1">
      <alignment horizontal="center" vertical="center" wrapText="1"/>
    </xf>
    <xf numFmtId="0" fontId="4" fillId="0" borderId="28" xfId="86" applyFont="1" applyFill="1" applyBorder="1" applyAlignment="1">
      <alignment horizontal="center" vertical="center" wrapText="1"/>
    </xf>
    <xf numFmtId="0" fontId="4" fillId="0" borderId="10" xfId="86" applyFont="1" applyFill="1" applyBorder="1" applyAlignment="1">
      <alignment horizontal="center" vertical="center" wrapText="1"/>
    </xf>
    <xf numFmtId="4" fontId="4" fillId="0" borderId="15" xfId="85" applyNumberFormat="1" applyFont="1" applyFill="1" applyBorder="1" applyAlignment="1">
      <alignment horizontal="center" vertical="center" wrapText="1"/>
    </xf>
    <xf numFmtId="0" fontId="5" fillId="0" borderId="11" xfId="65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5" fillId="0" borderId="0" xfId="90" applyNumberFormat="1" applyFont="1" applyFill="1" applyBorder="1"/>
    <xf numFmtId="0" fontId="0" fillId="0" borderId="0" xfId="0" applyAlignment="1">
      <alignment vertical="center"/>
    </xf>
    <xf numFmtId="0" fontId="4" fillId="0" borderId="30" xfId="86" applyFont="1" applyFill="1" applyBorder="1" applyAlignment="1">
      <alignment horizontal="center" vertical="center" wrapText="1"/>
    </xf>
    <xf numFmtId="0" fontId="4" fillId="0" borderId="10" xfId="38" applyFont="1" applyFill="1" applyBorder="1" applyAlignment="1">
      <alignment horizontal="center" wrapText="1"/>
    </xf>
    <xf numFmtId="0" fontId="4" fillId="0" borderId="33" xfId="86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4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0" fontId="4" fillId="0" borderId="23" xfId="65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" fontId="0" fillId="0" borderId="1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11" xfId="85" applyFont="1" applyFill="1" applyBorder="1" applyAlignment="1">
      <alignment horizontal="center" vertical="center" wrapText="1"/>
    </xf>
    <xf numFmtId="4" fontId="4" fillId="0" borderId="22" xfId="85" applyNumberFormat="1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/>
    </xf>
    <xf numFmtId="0" fontId="5" fillId="0" borderId="11" xfId="88" applyFont="1" applyFill="1" applyBorder="1" applyAlignment="1">
      <alignment horizontal="center" vertical="center" wrapText="1"/>
    </xf>
    <xf numFmtId="0" fontId="4" fillId="25" borderId="11" xfId="88" applyFont="1" applyFill="1" applyBorder="1" applyAlignment="1">
      <alignment horizontal="center" vertical="center" wrapText="1"/>
    </xf>
    <xf numFmtId="0" fontId="4" fillId="27" borderId="11" xfId="88" applyFont="1" applyFill="1" applyBorder="1" applyAlignment="1">
      <alignment horizontal="center" vertical="center" wrapText="1"/>
    </xf>
    <xf numFmtId="0" fontId="4" fillId="0" borderId="11" xfId="88" applyFont="1" applyFill="1" applyBorder="1" applyAlignment="1">
      <alignment horizontal="left" vertical="center" wrapText="1"/>
    </xf>
    <xf numFmtId="4" fontId="4" fillId="0" borderId="11" xfId="85" applyNumberFormat="1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11" xfId="85" applyFont="1" applyFill="1" applyBorder="1" applyAlignment="1">
      <alignment horizontal="center" vertical="center" wrapText="1"/>
    </xf>
    <xf numFmtId="4" fontId="4" fillId="0" borderId="11" xfId="38" applyNumberFormat="1" applyFont="1" applyFill="1" applyBorder="1" applyAlignment="1">
      <alignment horizontal="center" vertical="center" wrapText="1"/>
    </xf>
    <xf numFmtId="4" fontId="4" fillId="0" borderId="11" xfId="91" applyNumberFormat="1" applyFont="1" applyFill="1" applyBorder="1" applyAlignment="1">
      <alignment horizontal="center" vertical="center"/>
    </xf>
    <xf numFmtId="4" fontId="4" fillId="0" borderId="11" xfId="65" applyNumberFormat="1" applyFont="1" applyFill="1" applyBorder="1" applyAlignment="1">
      <alignment horizontal="center" vertical="center"/>
    </xf>
    <xf numFmtId="1" fontId="4" fillId="0" borderId="11" xfId="65" applyNumberFormat="1" applyFont="1" applyFill="1" applyBorder="1" applyAlignment="1">
      <alignment horizontal="center" vertical="center" wrapText="1"/>
    </xf>
    <xf numFmtId="3" fontId="4" fillId="0" borderId="11" xfId="65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1" fontId="4" fillId="0" borderId="11" xfId="85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3" fontId="5" fillId="0" borderId="11" xfId="91" applyNumberFormat="1" applyFont="1" applyFill="1" applyBorder="1" applyAlignment="1">
      <alignment horizontal="center" vertical="center" wrapText="1"/>
    </xf>
    <xf numFmtId="4" fontId="4" fillId="0" borderId="11" xfId="91" applyNumberFormat="1" applyFont="1" applyFill="1" applyBorder="1" applyAlignment="1">
      <alignment horizontal="center" vertical="center" wrapText="1"/>
    </xf>
    <xf numFmtId="0" fontId="39" fillId="0" borderId="0" xfId="63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4" fontId="38" fillId="0" borderId="0" xfId="63" applyNumberFormat="1" applyFont="1" applyFill="1" applyAlignment="1">
      <alignment horizontal="center" vertical="center"/>
    </xf>
    <xf numFmtId="0" fontId="0" fillId="0" borderId="0" xfId="0" applyFill="1"/>
    <xf numFmtId="4" fontId="4" fillId="0" borderId="0" xfId="88" applyNumberFormat="1" applyFont="1" applyFill="1" applyAlignment="1">
      <alignment horizontal="center" vertical="center" wrapText="1"/>
    </xf>
    <xf numFmtId="4" fontId="39" fillId="0" borderId="0" xfId="38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5" fillId="0" borderId="20" xfId="65" applyNumberFormat="1" applyFont="1" applyFill="1" applyBorder="1" applyAlignment="1">
      <alignment horizontal="center" vertical="center"/>
    </xf>
    <xf numFmtId="4" fontId="39" fillId="0" borderId="0" xfId="63" applyNumberFormat="1" applyFont="1" applyFill="1" applyAlignment="1">
      <alignment horizontal="center" vertical="center"/>
    </xf>
    <xf numFmtId="0" fontId="4" fillId="0" borderId="11" xfId="65" applyFont="1" applyFill="1" applyBorder="1" applyAlignment="1">
      <alignment horizontal="center" vertical="center" wrapText="1"/>
    </xf>
    <xf numFmtId="49" fontId="4" fillId="0" borderId="11" xfId="65" applyNumberFormat="1" applyFont="1" applyFill="1" applyBorder="1" applyAlignment="1">
      <alignment horizontal="center" vertical="center" wrapText="1"/>
    </xf>
    <xf numFmtId="4" fontId="5" fillId="0" borderId="14" xfId="65" applyNumberFormat="1" applyFont="1" applyFill="1" applyBorder="1" applyAlignment="1">
      <alignment horizontal="center" vertical="center"/>
    </xf>
    <xf numFmtId="4" fontId="4" fillId="0" borderId="10" xfId="65" applyNumberFormat="1" applyFont="1" applyFill="1" applyBorder="1" applyAlignment="1">
      <alignment horizontal="center" vertical="center"/>
    </xf>
    <xf numFmtId="4" fontId="36" fillId="0" borderId="11" xfId="88" applyNumberFormat="1" applyFont="1" applyFill="1" applyBorder="1" applyAlignment="1">
      <alignment horizontal="center" vertical="center" wrapText="1"/>
    </xf>
    <xf numFmtId="4" fontId="36" fillId="29" borderId="11" xfId="88" applyNumberFormat="1" applyFont="1" applyFill="1" applyBorder="1" applyAlignment="1">
      <alignment horizontal="center" vertical="center" wrapText="1"/>
    </xf>
    <xf numFmtId="4" fontId="4" fillId="29" borderId="11" xfId="88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" fontId="4" fillId="0" borderId="0" xfId="68" applyNumberFormat="1" applyFont="1" applyFill="1" applyAlignment="1">
      <alignment vertical="center"/>
    </xf>
    <xf numFmtId="1" fontId="4" fillId="0" borderId="30" xfId="84" applyNumberFormat="1" applyFont="1" applyFill="1" applyBorder="1" applyAlignment="1">
      <alignment horizontal="center" vertical="center" wrapText="1"/>
    </xf>
    <xf numFmtId="1" fontId="5" fillId="0" borderId="12" xfId="82" applyNumberFormat="1" applyFont="1" applyFill="1" applyBorder="1" applyAlignment="1">
      <alignment horizontal="center" vertical="center"/>
    </xf>
    <xf numFmtId="0" fontId="5" fillId="0" borderId="12" xfId="64" applyFont="1" applyFill="1" applyBorder="1" applyAlignment="1">
      <alignment horizontal="center" vertical="center" wrapText="1"/>
    </xf>
    <xf numFmtId="4" fontId="38" fillId="0" borderId="0" xfId="65" applyNumberFormat="1" applyFont="1" applyFill="1" applyAlignment="1">
      <alignment horizontal="center" vertical="center" wrapText="1"/>
    </xf>
    <xf numFmtId="0" fontId="0" fillId="0" borderId="0" xfId="65" applyFont="1" applyFill="1" applyAlignment="1">
      <alignment horizontal="center" vertical="center" wrapText="1"/>
    </xf>
    <xf numFmtId="0" fontId="4" fillId="0" borderId="18" xfId="65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wrapText="1"/>
    </xf>
    <xf numFmtId="4" fontId="4" fillId="0" borderId="0" xfId="65" applyNumberFormat="1" applyFont="1" applyFill="1" applyBorder="1" applyAlignment="1">
      <alignment horizontal="center" vertical="center"/>
    </xf>
    <xf numFmtId="0" fontId="31" fillId="0" borderId="0" xfId="38" applyFont="1" applyFill="1" applyAlignment="1">
      <alignment horizontal="center" vertical="center"/>
    </xf>
    <xf numFmtId="0" fontId="5" fillId="0" borderId="11" xfId="86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4" fontId="5" fillId="0" borderId="11" xfId="70" applyNumberFormat="1" applyFont="1" applyFill="1" applyBorder="1" applyAlignment="1">
      <alignment horizontal="left" vertical="center" wrapText="1"/>
    </xf>
    <xf numFmtId="4" fontId="5" fillId="0" borderId="11" xfId="65" applyNumberFormat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4" fontId="5" fillId="0" borderId="0" xfId="90" applyNumberFormat="1" applyFont="1" applyFill="1" applyAlignment="1">
      <alignment wrapText="1"/>
    </xf>
    <xf numFmtId="0" fontId="5" fillId="0" borderId="0" xfId="64" applyFont="1" applyFill="1" applyAlignment="1">
      <alignment vertical="center"/>
    </xf>
    <xf numFmtId="2" fontId="4" fillId="0" borderId="16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wrapText="1"/>
    </xf>
    <xf numFmtId="4" fontId="5" fillId="0" borderId="0" xfId="65" applyNumberFormat="1" applyFont="1" applyFill="1" applyBorder="1" applyAlignment="1">
      <alignment horizontal="center" vertical="center"/>
    </xf>
    <xf numFmtId="4" fontId="4" fillId="0" borderId="22" xfId="0" applyNumberFormat="1" applyFont="1" applyFill="1" applyBorder="1" applyAlignment="1">
      <alignment horizontal="center" wrapText="1"/>
    </xf>
    <xf numFmtId="0" fontId="0" fillId="0" borderId="35" xfId="0" applyFont="1" applyFill="1" applyBorder="1" applyAlignment="1">
      <alignment horizontal="center" vertical="center" wrapText="1"/>
    </xf>
    <xf numFmtId="0" fontId="5" fillId="0" borderId="14" xfId="86" applyFont="1" applyFill="1" applyBorder="1" applyAlignment="1">
      <alignment horizontal="center" vertical="center" wrapText="1"/>
    </xf>
    <xf numFmtId="0" fontId="4" fillId="0" borderId="27" xfId="65" applyFont="1" applyFill="1" applyBorder="1" applyAlignment="1">
      <alignment horizontal="center" vertical="center" wrapText="1"/>
    </xf>
    <xf numFmtId="0" fontId="38" fillId="0" borderId="0" xfId="65" applyFont="1" applyAlignment="1">
      <alignment horizontal="center" vertical="center" wrapText="1"/>
    </xf>
    <xf numFmtId="0" fontId="37" fillId="0" borderId="11" xfId="0" applyFont="1" applyFill="1" applyBorder="1" applyAlignment="1">
      <alignment horizontal="left" wrapText="1"/>
    </xf>
    <xf numFmtId="4" fontId="4" fillId="0" borderId="34" xfId="65" applyNumberFormat="1" applyFont="1" applyFill="1" applyBorder="1" applyAlignment="1">
      <alignment horizontal="center" vertical="center" wrapText="1"/>
    </xf>
    <xf numFmtId="0" fontId="4" fillId="0" borderId="12" xfId="65" applyFont="1" applyFill="1" applyBorder="1" applyAlignment="1">
      <alignment horizontal="center" vertical="center" wrapText="1"/>
    </xf>
    <xf numFmtId="0" fontId="4" fillId="0" borderId="28" xfId="65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" fontId="5" fillId="0" borderId="11" xfId="91" applyNumberFormat="1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wrapText="1"/>
    </xf>
    <xf numFmtId="0" fontId="5" fillId="0" borderId="13" xfId="86" applyFont="1" applyFill="1" applyBorder="1" applyAlignment="1">
      <alignment horizontal="center" vertical="center" wrapText="1"/>
    </xf>
    <xf numFmtId="4" fontId="5" fillId="0" borderId="38" xfId="65" applyNumberFormat="1" applyFont="1" applyFill="1" applyBorder="1" applyAlignment="1">
      <alignment horizontal="center" vertical="center" wrapText="1"/>
    </xf>
    <xf numFmtId="0" fontId="0" fillId="0" borderId="0" xfId="65" applyFont="1" applyFill="1" applyBorder="1" applyAlignment="1">
      <alignment horizontal="center" vertical="center" wrapText="1"/>
    </xf>
    <xf numFmtId="0" fontId="36" fillId="0" borderId="0" xfId="65" applyFont="1" applyFill="1" applyAlignment="1">
      <alignment horizontal="center" vertical="center"/>
    </xf>
    <xf numFmtId="4" fontId="36" fillId="0" borderId="0" xfId="88" applyNumberFormat="1" applyFont="1" applyFill="1" applyBorder="1" applyAlignment="1">
      <alignment horizontal="left" vertical="center"/>
    </xf>
    <xf numFmtId="0" fontId="36" fillId="0" borderId="11" xfId="88" applyFont="1" applyFill="1" applyBorder="1" applyAlignment="1">
      <alignment horizontal="center" vertical="center" wrapText="1"/>
    </xf>
    <xf numFmtId="3" fontId="37" fillId="0" borderId="11" xfId="88" applyNumberFormat="1" applyFont="1" applyFill="1" applyBorder="1" applyAlignment="1">
      <alignment horizontal="left" vertical="center" wrapText="1"/>
    </xf>
    <xf numFmtId="0" fontId="36" fillId="25" borderId="11" xfId="88" applyFont="1" applyFill="1" applyBorder="1" applyAlignment="1">
      <alignment horizontal="left" vertical="center" wrapText="1"/>
    </xf>
    <xf numFmtId="0" fontId="37" fillId="0" borderId="11" xfId="88" applyFont="1" applyFill="1" applyBorder="1" applyAlignment="1">
      <alignment horizontal="left" vertical="center" wrapText="1"/>
    </xf>
    <xf numFmtId="0" fontId="36" fillId="27" borderId="11" xfId="88" applyFont="1" applyFill="1" applyBorder="1" applyAlignment="1">
      <alignment horizontal="left" vertical="center" wrapText="1"/>
    </xf>
    <xf numFmtId="3" fontId="36" fillId="25" borderId="11" xfId="88" applyNumberFormat="1" applyFont="1" applyFill="1" applyBorder="1" applyAlignment="1">
      <alignment horizontal="left" vertical="center" wrapText="1"/>
    </xf>
    <xf numFmtId="4" fontId="37" fillId="0" borderId="11" xfId="62" applyNumberFormat="1" applyFont="1" applyFill="1" applyBorder="1" applyAlignment="1">
      <alignment horizontal="left" vertical="center" wrapText="1"/>
    </xf>
    <xf numFmtId="4" fontId="36" fillId="25" borderId="11" xfId="62" applyNumberFormat="1" applyFont="1" applyFill="1" applyBorder="1" applyAlignment="1">
      <alignment horizontal="left" vertical="center" wrapText="1"/>
    </xf>
    <xf numFmtId="4" fontId="36" fillId="27" borderId="11" xfId="62" applyNumberFormat="1" applyFont="1" applyFill="1" applyBorder="1" applyAlignment="1">
      <alignment horizontal="left" vertical="center" wrapText="1"/>
    </xf>
    <xf numFmtId="0" fontId="36" fillId="0" borderId="11" xfId="88" applyFont="1" applyFill="1" applyBorder="1" applyAlignment="1">
      <alignment horizontal="left" vertical="center" wrapText="1"/>
    </xf>
    <xf numFmtId="0" fontId="37" fillId="0" borderId="0" xfId="38" applyFont="1" applyFill="1" applyAlignment="1">
      <alignment horizontal="left" vertical="center" wrapText="1"/>
    </xf>
    <xf numFmtId="0" fontId="36" fillId="0" borderId="0" xfId="38" applyFont="1" applyFill="1" applyAlignment="1">
      <alignment vertical="center"/>
    </xf>
    <xf numFmtId="4" fontId="37" fillId="0" borderId="0" xfId="90" applyNumberFormat="1" applyFont="1" applyFill="1"/>
    <xf numFmtId="4" fontId="36" fillId="0" borderId="0" xfId="38" applyNumberFormat="1" applyFont="1" applyFill="1" applyAlignment="1">
      <alignment horizontal="left" vertical="center" wrapText="1"/>
    </xf>
    <xf numFmtId="4" fontId="37" fillId="0" borderId="0" xfId="85" applyNumberFormat="1" applyFont="1" applyFill="1" applyAlignment="1">
      <alignment horizontal="center" vertical="center" wrapText="1"/>
    </xf>
    <xf numFmtId="0" fontId="36" fillId="0" borderId="0" xfId="86" applyFont="1" applyFill="1" applyAlignment="1">
      <alignment wrapText="1"/>
    </xf>
    <xf numFmtId="0" fontId="37" fillId="0" borderId="0" xfId="88" applyFont="1" applyFill="1" applyAlignment="1">
      <alignment horizontal="left" vertical="center" wrapText="1"/>
    </xf>
    <xf numFmtId="4" fontId="5" fillId="28" borderId="11" xfId="65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wrapText="1"/>
    </xf>
    <xf numFmtId="11" fontId="4" fillId="0" borderId="11" xfId="85" applyNumberFormat="1" applyFont="1" applyFill="1" applyBorder="1" applyAlignment="1">
      <alignment horizontal="center" vertical="center" wrapText="1"/>
    </xf>
    <xf numFmtId="4" fontId="0" fillId="0" borderId="11" xfId="85" applyNumberFormat="1" applyFont="1" applyFill="1" applyBorder="1" applyAlignment="1">
      <alignment horizontal="center" vertical="center" wrapText="1"/>
    </xf>
    <xf numFmtId="3" fontId="4" fillId="0" borderId="12" xfId="65" applyNumberFormat="1" applyFont="1" applyFill="1" applyBorder="1" applyAlignment="1">
      <alignment horizontal="center" vertical="center" wrapText="1"/>
    </xf>
    <xf numFmtId="4" fontId="5" fillId="0" borderId="38" xfId="65" applyNumberFormat="1" applyFont="1" applyFill="1" applyBorder="1" applyAlignment="1">
      <alignment horizontal="center" vertical="center"/>
    </xf>
    <xf numFmtId="4" fontId="5" fillId="0" borderId="21" xfId="65" applyNumberFormat="1" applyFont="1" applyFill="1" applyBorder="1" applyAlignment="1">
      <alignment horizontal="center" vertical="center"/>
    </xf>
    <xf numFmtId="4" fontId="27" fillId="0" borderId="37" xfId="65" applyNumberFormat="1" applyFont="1" applyFill="1" applyBorder="1" applyAlignment="1">
      <alignment horizontal="center" vertical="center" wrapText="1"/>
    </xf>
    <xf numFmtId="0" fontId="5" fillId="0" borderId="13" xfId="38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0" xfId="65" applyFont="1" applyFill="1" applyBorder="1" applyAlignment="1">
      <alignment horizontal="center" vertical="center" wrapText="1"/>
    </xf>
    <xf numFmtId="0" fontId="5" fillId="0" borderId="14" xfId="38" applyFont="1" applyFill="1" applyBorder="1" applyAlignment="1">
      <alignment horizontal="center" vertical="center" wrapText="1"/>
    </xf>
    <xf numFmtId="0" fontId="39" fillId="0" borderId="0" xfId="38" applyFont="1" applyFill="1" applyAlignment="1">
      <alignment vertical="center" wrapText="1"/>
    </xf>
    <xf numFmtId="4" fontId="4" fillId="0" borderId="0" xfId="63" applyNumberFormat="1" applyFont="1" applyFill="1" applyAlignment="1">
      <alignment horizontal="center" vertical="center"/>
    </xf>
    <xf numFmtId="0" fontId="4" fillId="0" borderId="29" xfId="65" applyFont="1" applyFill="1" applyBorder="1" applyAlignment="1">
      <alignment horizontal="center" vertical="center"/>
    </xf>
    <xf numFmtId="49" fontId="4" fillId="0" borderId="16" xfId="64" applyNumberFormat="1" applyFont="1" applyFill="1" applyBorder="1" applyAlignment="1">
      <alignment horizontal="center" vertical="center" wrapText="1"/>
    </xf>
    <xf numFmtId="49" fontId="4" fillId="0" borderId="15" xfId="64" applyNumberFormat="1" applyFont="1" applyFill="1" applyBorder="1" applyAlignment="1">
      <alignment vertical="center" wrapText="1"/>
    </xf>
    <xf numFmtId="0" fontId="4" fillId="0" borderId="16" xfId="38" applyFont="1" applyFill="1" applyBorder="1" applyAlignment="1">
      <alignment horizontal="center" vertical="center" wrapText="1"/>
    </xf>
    <xf numFmtId="0" fontId="4" fillId="0" borderId="28" xfId="0" applyFont="1" applyBorder="1"/>
    <xf numFmtId="0" fontId="4" fillId="0" borderId="10" xfId="0" applyFont="1" applyFill="1" applyBorder="1" applyAlignment="1">
      <alignment horizontal="center" vertical="center"/>
    </xf>
    <xf numFmtId="4" fontId="4" fillId="0" borderId="37" xfId="65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4" fillId="30" borderId="11" xfId="85" applyNumberFormat="1" applyFont="1" applyFill="1" applyBorder="1" applyAlignment="1">
      <alignment horizontal="center" vertical="center" wrapText="1"/>
    </xf>
    <xf numFmtId="3" fontId="4" fillId="0" borderId="11" xfId="91" applyNumberFormat="1" applyFont="1" applyFill="1" applyBorder="1" applyAlignment="1">
      <alignment horizontal="center" vertical="center" wrapText="1"/>
    </xf>
    <xf numFmtId="4" fontId="5" fillId="0" borderId="11" xfId="83" applyNumberFormat="1" applyFont="1" applyFill="1" applyBorder="1" applyAlignment="1">
      <alignment horizontal="center" vertical="center" wrapText="1"/>
    </xf>
    <xf numFmtId="4" fontId="5" fillId="0" borderId="11" xfId="83" applyNumberFormat="1" applyFont="1" applyFill="1" applyBorder="1" applyAlignment="1">
      <alignment horizontal="center" vertical="center"/>
    </xf>
    <xf numFmtId="4" fontId="0" fillId="0" borderId="11" xfId="91" applyNumberFormat="1" applyFont="1" applyFill="1" applyBorder="1" applyAlignment="1">
      <alignment horizontal="center" vertical="center" wrapText="1"/>
    </xf>
    <xf numFmtId="4" fontId="4" fillId="0" borderId="11" xfId="83" applyNumberFormat="1" applyFont="1" applyFill="1" applyBorder="1" applyAlignment="1">
      <alignment horizontal="center" vertical="center" wrapText="1"/>
    </xf>
    <xf numFmtId="4" fontId="4" fillId="0" borderId="11" xfId="83" applyNumberFormat="1" applyFont="1" applyFill="1" applyBorder="1" applyAlignment="1">
      <alignment horizontal="center" vertical="center"/>
    </xf>
    <xf numFmtId="1" fontId="5" fillId="0" borderId="11" xfId="65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wrapText="1"/>
    </xf>
    <xf numFmtId="4" fontId="5" fillId="0" borderId="11" xfId="38" applyNumberFormat="1" applyFont="1" applyFill="1" applyBorder="1" applyAlignment="1">
      <alignment horizontal="left" vertical="center" wrapText="1"/>
    </xf>
    <xf numFmtId="1" fontId="5" fillId="0" borderId="11" xfId="85" applyNumberFormat="1" applyFont="1" applyFill="1" applyBorder="1" applyAlignment="1">
      <alignment horizontal="center" vertical="center" wrapText="1"/>
    </xf>
    <xf numFmtId="3" fontId="5" fillId="0" borderId="11" xfId="88" applyNumberFormat="1" applyFont="1" applyFill="1" applyBorder="1" applyAlignment="1">
      <alignment horizontal="center" vertical="center" wrapText="1"/>
    </xf>
    <xf numFmtId="4" fontId="5" fillId="0" borderId="11" xfId="82" applyNumberFormat="1" applyFont="1" applyFill="1" applyBorder="1" applyAlignment="1">
      <alignment horizontal="center" vertical="center"/>
    </xf>
    <xf numFmtId="4" fontId="5" fillId="0" borderId="11" xfId="71" applyNumberFormat="1" applyFont="1" applyFill="1" applyBorder="1" applyAlignment="1">
      <alignment horizontal="center" vertical="center" wrapText="1"/>
    </xf>
    <xf numFmtId="4" fontId="5" fillId="0" borderId="11" xfId="64" applyNumberFormat="1" applyFont="1" applyFill="1" applyBorder="1" applyAlignment="1">
      <alignment horizontal="center" vertical="center"/>
    </xf>
    <xf numFmtId="4" fontId="5" fillId="0" borderId="11" xfId="65" applyNumberFormat="1" applyFont="1" applyFill="1" applyBorder="1" applyAlignment="1">
      <alignment vertical="center" wrapText="1"/>
    </xf>
    <xf numFmtId="4" fontId="5" fillId="0" borderId="11" xfId="38" applyNumberFormat="1" applyFont="1" applyFill="1" applyBorder="1" applyAlignment="1">
      <alignment vertical="center" wrapText="1"/>
    </xf>
    <xf numFmtId="4" fontId="5" fillId="0" borderId="11" xfId="70" applyNumberFormat="1" applyFont="1" applyFill="1" applyBorder="1" applyAlignment="1">
      <alignment vertical="center" wrapText="1"/>
    </xf>
    <xf numFmtId="4" fontId="5" fillId="0" borderId="11" xfId="71" applyNumberFormat="1" applyFont="1" applyFill="1" applyBorder="1" applyAlignment="1">
      <alignment vertical="center" wrapText="1"/>
    </xf>
    <xf numFmtId="0" fontId="4" fillId="0" borderId="35" xfId="65" applyFont="1" applyFill="1" applyBorder="1" applyAlignment="1">
      <alignment horizontal="center" vertical="center" wrapText="1"/>
    </xf>
    <xf numFmtId="4" fontId="0" fillId="0" borderId="14" xfId="0" applyNumberFormat="1" applyFont="1" applyFill="1" applyBorder="1" applyAlignment="1">
      <alignment horizontal="center"/>
    </xf>
    <xf numFmtId="4" fontId="4" fillId="0" borderId="22" xfId="0" applyNumberFormat="1" applyFont="1" applyFill="1" applyBorder="1" applyAlignment="1">
      <alignment horizontal="center" vertical="center" wrapText="1"/>
    </xf>
    <xf numFmtId="0" fontId="5" fillId="0" borderId="11" xfId="91" applyNumberFormat="1" applyFont="1" applyFill="1" applyBorder="1" applyAlignment="1">
      <alignment horizontal="center" vertical="center" wrapText="1"/>
    </xf>
    <xf numFmtId="49" fontId="4" fillId="0" borderId="11" xfId="91" applyNumberFormat="1" applyFont="1" applyFill="1" applyBorder="1" applyAlignment="1">
      <alignment horizontal="center" vertical="center" wrapText="1"/>
    </xf>
    <xf numFmtId="0" fontId="38" fillId="0" borderId="0" xfId="65" applyFont="1" applyFill="1" applyAlignment="1">
      <alignment horizontal="center" vertical="center" wrapText="1"/>
    </xf>
    <xf numFmtId="4" fontId="4" fillId="0" borderId="36" xfId="65" applyNumberFormat="1" applyFont="1" applyFill="1" applyBorder="1" applyAlignment="1">
      <alignment horizontal="center" vertical="center" wrapText="1"/>
    </xf>
    <xf numFmtId="4" fontId="4" fillId="0" borderId="36" xfId="65" applyNumberFormat="1" applyFont="1" applyFill="1" applyBorder="1" applyAlignment="1">
      <alignment horizontal="center" vertical="center"/>
    </xf>
    <xf numFmtId="4" fontId="4" fillId="0" borderId="27" xfId="65" applyNumberFormat="1" applyFont="1" applyFill="1" applyBorder="1" applyAlignment="1">
      <alignment horizontal="center" vertical="center"/>
    </xf>
    <xf numFmtId="4" fontId="5" fillId="0" borderId="40" xfId="38" applyNumberFormat="1" applyFont="1" applyFill="1" applyBorder="1" applyAlignment="1">
      <alignment horizontal="center" vertical="center" wrapText="1"/>
    </xf>
    <xf numFmtId="4" fontId="5" fillId="0" borderId="40" xfId="65" applyNumberFormat="1" applyFont="1" applyFill="1" applyBorder="1" applyAlignment="1">
      <alignment horizontal="center" vertical="center"/>
    </xf>
    <xf numFmtId="4" fontId="5" fillId="0" borderId="13" xfId="65" applyNumberFormat="1" applyFont="1" applyFill="1" applyBorder="1" applyAlignment="1">
      <alignment horizontal="center" vertical="center"/>
    </xf>
    <xf numFmtId="0" fontId="4" fillId="0" borderId="42" xfId="65" applyFont="1" applyFill="1" applyBorder="1" applyAlignment="1">
      <alignment horizontal="center" vertical="center" wrapText="1"/>
    </xf>
    <xf numFmtId="0" fontId="4" fillId="0" borderId="31" xfId="65" applyFont="1" applyFill="1" applyBorder="1" applyAlignment="1">
      <alignment horizontal="center" vertical="center" wrapText="1"/>
    </xf>
    <xf numFmtId="4" fontId="27" fillId="0" borderId="32" xfId="65" applyNumberFormat="1" applyFont="1" applyFill="1" applyBorder="1" applyAlignment="1">
      <alignment horizontal="center" vertical="center" wrapText="1"/>
    </xf>
    <xf numFmtId="4" fontId="39" fillId="0" borderId="0" xfId="65" applyNumberFormat="1" applyFont="1" applyFill="1" applyAlignment="1">
      <alignment horizontal="center" vertical="center"/>
    </xf>
    <xf numFmtId="4" fontId="5" fillId="0" borderId="27" xfId="65" applyNumberFormat="1" applyFont="1" applyFill="1" applyBorder="1" applyAlignment="1">
      <alignment horizontal="center" vertical="center"/>
    </xf>
    <xf numFmtId="4" fontId="5" fillId="0" borderId="36" xfId="65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4" fillId="0" borderId="15" xfId="65" applyFont="1" applyFill="1" applyBorder="1" applyAlignment="1">
      <alignment horizontal="center" vertical="center" wrapText="1"/>
    </xf>
    <xf numFmtId="0" fontId="4" fillId="0" borderId="15" xfId="65" applyFont="1" applyFill="1" applyBorder="1" applyAlignment="1">
      <alignment horizontal="center" vertical="center"/>
    </xf>
    <xf numFmtId="0" fontId="0" fillId="0" borderId="11" xfId="38" applyFont="1" applyFill="1" applyBorder="1" applyAlignment="1">
      <alignment horizontal="center" vertical="center" wrapText="1"/>
    </xf>
    <xf numFmtId="4" fontId="26" fillId="0" borderId="11" xfId="38" applyNumberFormat="1" applyFont="1" applyFill="1" applyBorder="1" applyAlignment="1">
      <alignment horizontal="left" vertical="center" wrapText="1"/>
    </xf>
    <xf numFmtId="4" fontId="37" fillId="0" borderId="11" xfId="70" applyNumberFormat="1" applyFont="1" applyFill="1" applyBorder="1" applyAlignment="1">
      <alignment horizontal="left" vertical="center" wrapText="1"/>
    </xf>
    <xf numFmtId="4" fontId="5" fillId="0" borderId="11" xfId="71" applyNumberFormat="1" applyFont="1" applyFill="1" applyBorder="1" applyAlignment="1">
      <alignment horizontal="left" vertical="center" wrapText="1"/>
    </xf>
    <xf numFmtId="0" fontId="4" fillId="0" borderId="43" xfId="38" applyFont="1" applyFill="1" applyBorder="1" applyAlignment="1">
      <alignment horizontal="center" vertical="center" wrapText="1"/>
    </xf>
    <xf numFmtId="0" fontId="4" fillId="0" borderId="34" xfId="38" applyFont="1" applyFill="1" applyBorder="1" applyAlignment="1">
      <alignment horizontal="center" vertical="center" wrapText="1"/>
    </xf>
    <xf numFmtId="1" fontId="4" fillId="0" borderId="30" xfId="65" applyNumberFormat="1" applyFont="1" applyFill="1" applyBorder="1" applyAlignment="1">
      <alignment horizontal="center" vertical="center" wrapText="1"/>
    </xf>
    <xf numFmtId="1" fontId="4" fillId="0" borderId="12" xfId="65" applyNumberFormat="1" applyFont="1" applyFill="1" applyBorder="1" applyAlignment="1">
      <alignment horizontal="center" vertical="center" wrapText="1"/>
    </xf>
    <xf numFmtId="1" fontId="4" fillId="0" borderId="28" xfId="65" applyNumberFormat="1" applyFont="1" applyFill="1" applyBorder="1" applyAlignment="1">
      <alignment horizontal="center" vertical="center" wrapText="1"/>
    </xf>
    <xf numFmtId="1" fontId="5" fillId="0" borderId="33" xfId="65" applyNumberFormat="1" applyFont="1" applyFill="1" applyBorder="1" applyAlignment="1">
      <alignment horizontal="center" vertical="center" wrapText="1"/>
    </xf>
    <xf numFmtId="167" fontId="5" fillId="0" borderId="0" xfId="90" applyNumberFormat="1" applyFont="1" applyFill="1" applyAlignment="1">
      <alignment vertical="center"/>
    </xf>
    <xf numFmtId="3" fontId="5" fillId="0" borderId="12" xfId="86" applyNumberFormat="1" applyFont="1" applyFill="1" applyBorder="1" applyAlignment="1">
      <alignment horizontal="center" vertical="center" wrapText="1"/>
    </xf>
    <xf numFmtId="4" fontId="4" fillId="0" borderId="28" xfId="86" applyNumberFormat="1" applyFont="1" applyFill="1" applyBorder="1" applyAlignment="1">
      <alignment horizontal="center" vertical="center" wrapText="1"/>
    </xf>
    <xf numFmtId="4" fontId="4" fillId="0" borderId="10" xfId="86" applyNumberFormat="1" applyFont="1" applyFill="1" applyBorder="1" applyAlignment="1">
      <alignment horizontal="center" vertical="center" wrapText="1"/>
    </xf>
    <xf numFmtId="4" fontId="4" fillId="0" borderId="34" xfId="38" applyNumberFormat="1" applyFont="1" applyFill="1" applyBorder="1" applyAlignment="1">
      <alignment horizontal="center" vertical="center" wrapText="1"/>
    </xf>
    <xf numFmtId="0" fontId="5" fillId="0" borderId="30" xfId="64" applyFont="1" applyFill="1" applyBorder="1" applyAlignment="1">
      <alignment horizontal="center" vertical="center" wrapText="1"/>
    </xf>
    <xf numFmtId="4" fontId="4" fillId="0" borderId="19" xfId="86" applyNumberFormat="1" applyFont="1" applyFill="1" applyBorder="1" applyAlignment="1">
      <alignment horizontal="center" vertical="center" wrapText="1"/>
    </xf>
    <xf numFmtId="1" fontId="4" fillId="0" borderId="11" xfId="38" applyNumberFormat="1" applyFont="1" applyFill="1" applyBorder="1" applyAlignment="1">
      <alignment horizontal="center" vertical="center" wrapText="1"/>
    </xf>
    <xf numFmtId="4" fontId="4" fillId="0" borderId="11" xfId="82" applyNumberFormat="1" applyFont="1" applyFill="1" applyBorder="1" applyAlignment="1">
      <alignment horizontal="center" vertical="center" wrapText="1"/>
    </xf>
    <xf numFmtId="1" fontId="5" fillId="0" borderId="11" xfId="82" applyNumberFormat="1" applyFont="1" applyFill="1" applyBorder="1" applyAlignment="1">
      <alignment horizontal="center" vertical="center"/>
    </xf>
    <xf numFmtId="2" fontId="4" fillId="0" borderId="29" xfId="65" applyNumberFormat="1" applyFont="1" applyFill="1" applyBorder="1" applyAlignment="1">
      <alignment horizontal="center" vertical="center" wrapText="1"/>
    </xf>
    <xf numFmtId="49" fontId="4" fillId="0" borderId="29" xfId="65" applyNumberFormat="1" applyFont="1" applyFill="1" applyBorder="1" applyAlignment="1">
      <alignment horizontal="center" vertical="center" wrapText="1"/>
    </xf>
    <xf numFmtId="49" fontId="4" fillId="0" borderId="16" xfId="65" applyNumberFormat="1" applyFont="1" applyFill="1" applyBorder="1" applyAlignment="1">
      <alignment horizontal="center" vertical="center" wrapText="1"/>
    </xf>
    <xf numFmtId="0" fontId="4" fillId="28" borderId="22" xfId="65" applyFont="1" applyFill="1" applyBorder="1" applyAlignment="1">
      <alignment horizontal="center" vertical="center" wrapText="1"/>
    </xf>
    <xf numFmtId="4" fontId="4" fillId="30" borderId="15" xfId="65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4" fontId="4" fillId="0" borderId="43" xfId="38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/>
    </xf>
    <xf numFmtId="0" fontId="5" fillId="0" borderId="11" xfId="38" applyFont="1" applyFill="1" applyBorder="1" applyAlignment="1">
      <alignment horizontal="left" vertical="center" wrapText="1"/>
    </xf>
    <xf numFmtId="49" fontId="5" fillId="28" borderId="11" xfId="91" applyNumberFormat="1" applyFont="1" applyFill="1" applyBorder="1" applyAlignment="1">
      <alignment horizontal="center" vertical="center" wrapText="1"/>
    </xf>
    <xf numFmtId="49" fontId="4" fillId="0" borderId="15" xfId="65" applyNumberFormat="1" applyFont="1" applyFill="1" applyBorder="1" applyAlignment="1">
      <alignment horizontal="center" vertical="center" wrapText="1"/>
    </xf>
    <xf numFmtId="4" fontId="39" fillId="0" borderId="0" xfId="65" applyNumberFormat="1" applyFont="1" applyFill="1" applyBorder="1" applyAlignment="1">
      <alignment horizontal="center" vertical="center"/>
    </xf>
    <xf numFmtId="4" fontId="38" fillId="0" borderId="0" xfId="38" applyNumberFormat="1" applyFont="1" applyFill="1" applyAlignment="1">
      <alignment wrapText="1"/>
    </xf>
    <xf numFmtId="0" fontId="39" fillId="0" borderId="0" xfId="85" applyFont="1" applyFill="1" applyAlignment="1">
      <alignment horizontal="center" vertical="center" wrapText="1"/>
    </xf>
    <xf numFmtId="4" fontId="37" fillId="0" borderId="11" xfId="70" applyNumberFormat="1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wrapText="1"/>
    </xf>
    <xf numFmtId="0" fontId="37" fillId="0" borderId="11" xfId="85" applyFont="1" applyFill="1" applyBorder="1" applyAlignment="1">
      <alignment horizontal="center" vertical="center" wrapText="1"/>
    </xf>
    <xf numFmtId="4" fontId="38" fillId="0" borderId="0" xfId="65" applyNumberFormat="1" applyFont="1" applyFill="1" applyAlignment="1">
      <alignment horizontal="center" vertical="center"/>
    </xf>
    <xf numFmtId="4" fontId="39" fillId="0" borderId="0" xfId="91" applyNumberFormat="1" applyFont="1" applyFill="1" applyAlignment="1">
      <alignment horizontal="center" vertical="center"/>
    </xf>
    <xf numFmtId="2" fontId="4" fillId="0" borderId="39" xfId="65" applyNumberFormat="1" applyFont="1" applyFill="1" applyBorder="1" applyAlignment="1">
      <alignment horizontal="center" vertical="center" wrapText="1"/>
    </xf>
    <xf numFmtId="49" fontId="4" fillId="0" borderId="34" xfId="65" applyNumberFormat="1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/>
    </xf>
    <xf numFmtId="0" fontId="37" fillId="0" borderId="0" xfId="65" applyFont="1" applyFill="1" applyAlignment="1">
      <alignment horizontal="center" vertical="center" wrapText="1"/>
    </xf>
    <xf numFmtId="4" fontId="37" fillId="0" borderId="11" xfId="65" applyNumberFormat="1" applyFont="1" applyFill="1" applyBorder="1" applyAlignment="1">
      <alignment horizontal="center" vertical="center" wrapText="1"/>
    </xf>
    <xf numFmtId="0" fontId="37" fillId="0" borderId="0" xfId="90" applyFont="1" applyFill="1" applyAlignment="1">
      <alignment vertical="center"/>
    </xf>
    <xf numFmtId="0" fontId="36" fillId="0" borderId="0" xfId="90" applyFont="1" applyFill="1" applyAlignment="1"/>
    <xf numFmtId="0" fontId="37" fillId="0" borderId="0" xfId="63" applyFont="1" applyFill="1" applyAlignment="1">
      <alignment horizontal="center" vertical="center"/>
    </xf>
    <xf numFmtId="0" fontId="37" fillId="0" borderId="0" xfId="65" applyFont="1" applyFill="1" applyAlignment="1">
      <alignment horizontal="center" vertical="center"/>
    </xf>
    <xf numFmtId="4" fontId="0" fillId="0" borderId="11" xfId="71" applyNumberFormat="1" applyFont="1" applyFill="1" applyBorder="1" applyAlignment="1">
      <alignment horizontal="left" vertical="center" wrapText="1"/>
    </xf>
    <xf numFmtId="4" fontId="39" fillId="0" borderId="0" xfId="91" applyNumberFormat="1" applyFont="1" applyFill="1" applyAlignment="1">
      <alignment horizontal="center"/>
    </xf>
    <xf numFmtId="4" fontId="5" fillId="0" borderId="11" xfId="38" applyNumberFormat="1" applyFont="1" applyFill="1" applyBorder="1" applyAlignment="1">
      <alignment wrapText="1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0" applyFont="1" applyFill="1" applyAlignment="1"/>
    <xf numFmtId="0" fontId="4" fillId="0" borderId="31" xfId="0" applyFont="1" applyFill="1" applyBorder="1" applyAlignment="1">
      <alignment horizontal="center" vertical="center" wrapText="1"/>
    </xf>
    <xf numFmtId="0" fontId="4" fillId="28" borderId="16" xfId="0" applyFont="1" applyFill="1" applyBorder="1" applyAlignment="1">
      <alignment horizontal="center" vertical="center" wrapText="1"/>
    </xf>
    <xf numFmtId="0" fontId="4" fillId="28" borderId="1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wrapText="1"/>
    </xf>
    <xf numFmtId="4" fontId="0" fillId="0" borderId="11" xfId="0" applyNumberFormat="1" applyFont="1" applyFill="1" applyBorder="1" applyAlignment="1">
      <alignment horizontal="left" vertical="center" wrapText="1"/>
    </xf>
    <xf numFmtId="0" fontId="39" fillId="0" borderId="0" xfId="65" applyFont="1" applyFill="1" applyAlignment="1">
      <alignment horizontal="center" vertical="center" wrapText="1"/>
    </xf>
    <xf numFmtId="0" fontId="4" fillId="0" borderId="30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1" fontId="5" fillId="0" borderId="35" xfId="65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wrapText="1"/>
    </xf>
    <xf numFmtId="4" fontId="4" fillId="0" borderId="3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wrapText="1"/>
    </xf>
    <xf numFmtId="0" fontId="5" fillId="0" borderId="30" xfId="38" applyFont="1" applyFill="1" applyBorder="1" applyAlignment="1">
      <alignment horizontal="center" vertical="center" wrapText="1"/>
    </xf>
    <xf numFmtId="0" fontId="5" fillId="0" borderId="12" xfId="65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3" xfId="38" applyFont="1" applyFill="1" applyBorder="1" applyAlignment="1">
      <alignment horizontal="center" vertical="center" wrapText="1"/>
    </xf>
    <xf numFmtId="4" fontId="5" fillId="0" borderId="12" xfId="65" applyNumberFormat="1" applyFont="1" applyFill="1" applyBorder="1" applyAlignment="1">
      <alignment horizontal="center" vertical="center" wrapText="1"/>
    </xf>
    <xf numFmtId="0" fontId="4" fillId="0" borderId="0" xfId="38" applyFont="1" applyFill="1" applyAlignment="1">
      <alignment horizontal="left" vertical="center" wrapText="1"/>
    </xf>
    <xf numFmtId="1" fontId="4" fillId="0" borderId="11" xfId="85" applyNumberFormat="1" applyFont="1" applyFill="1" applyBorder="1" applyAlignment="1">
      <alignment horizontal="center" vertical="center" wrapText="1"/>
    </xf>
    <xf numFmtId="4" fontId="4" fillId="0" borderId="11" xfId="85" applyNumberFormat="1" applyFont="1" applyFill="1" applyBorder="1" applyAlignment="1">
      <alignment horizontal="center" vertical="center" wrapText="1"/>
    </xf>
    <xf numFmtId="0" fontId="4" fillId="0" borderId="11" xfId="85" applyFont="1" applyFill="1" applyBorder="1" applyAlignment="1">
      <alignment horizontal="center" vertical="center" wrapText="1"/>
    </xf>
    <xf numFmtId="4" fontId="4" fillId="0" borderId="28" xfId="6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5" xfId="65" applyFont="1" applyFill="1" applyBorder="1" applyAlignment="1">
      <alignment horizontal="center" vertical="center" wrapText="1"/>
    </xf>
    <xf numFmtId="0" fontId="4" fillId="0" borderId="28" xfId="65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13" xfId="65" applyNumberFormat="1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0" fontId="4" fillId="0" borderId="18" xfId="65" applyFont="1" applyFill="1" applyBorder="1" applyAlignment="1">
      <alignment horizontal="center" vertical="center" wrapText="1"/>
    </xf>
    <xf numFmtId="0" fontId="4" fillId="0" borderId="24" xfId="65" applyFont="1" applyFill="1" applyBorder="1" applyAlignment="1">
      <alignment horizontal="center" vertical="center" wrapText="1"/>
    </xf>
    <xf numFmtId="0" fontId="4" fillId="0" borderId="25" xfId="65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5" fillId="0" borderId="13" xfId="38" applyNumberFormat="1" applyFont="1" applyFill="1" applyBorder="1" applyAlignment="1">
      <alignment vertical="center" wrapText="1"/>
    </xf>
    <xf numFmtId="0" fontId="4" fillId="0" borderId="0" xfId="38" applyFont="1" applyFill="1" applyAlignment="1">
      <alignment horizontal="left" vertical="center" wrapText="1"/>
    </xf>
    <xf numFmtId="1" fontId="4" fillId="0" borderId="11" xfId="85" applyNumberFormat="1" applyFont="1" applyFill="1" applyBorder="1" applyAlignment="1">
      <alignment horizontal="center" vertical="center" wrapText="1"/>
    </xf>
    <xf numFmtId="3" fontId="4" fillId="0" borderId="11" xfId="85" applyNumberFormat="1" applyFont="1" applyFill="1" applyBorder="1" applyAlignment="1">
      <alignment horizontal="center" vertical="center" wrapText="1"/>
    </xf>
    <xf numFmtId="4" fontId="4" fillId="0" borderId="11" xfId="85" applyNumberFormat="1" applyFont="1" applyFill="1" applyBorder="1" applyAlignment="1">
      <alignment horizontal="center" vertical="center" wrapText="1"/>
    </xf>
    <xf numFmtId="0" fontId="4" fillId="0" borderId="11" xfId="85" applyFont="1" applyFill="1" applyBorder="1" applyAlignment="1">
      <alignment horizontal="center" vertical="center" wrapText="1"/>
    </xf>
    <xf numFmtId="0" fontId="28" fillId="0" borderId="11" xfId="85" applyFont="1" applyFill="1" applyBorder="1" applyAlignment="1">
      <alignment horizontal="center" vertical="center" wrapText="1"/>
    </xf>
    <xf numFmtId="49" fontId="4" fillId="0" borderId="11" xfId="85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13" xfId="65" applyNumberFormat="1" applyFont="1" applyFill="1" applyBorder="1" applyAlignment="1">
      <alignment horizontal="center" vertical="center" wrapText="1"/>
    </xf>
    <xf numFmtId="4" fontId="4" fillId="0" borderId="27" xfId="65" applyNumberFormat="1" applyFont="1" applyFill="1" applyBorder="1" applyAlignment="1">
      <alignment horizontal="center" vertical="center" wrapText="1"/>
    </xf>
    <xf numFmtId="0" fontId="4" fillId="0" borderId="24" xfId="65" applyFont="1" applyFill="1" applyBorder="1" applyAlignment="1">
      <alignment horizontal="center" vertical="center" wrapText="1"/>
    </xf>
    <xf numFmtId="0" fontId="4" fillId="0" borderId="18" xfId="65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 wrapText="1"/>
    </xf>
    <xf numFmtId="168" fontId="4" fillId="0" borderId="17" xfId="89" applyNumberFormat="1" applyFont="1" applyFill="1" applyBorder="1" applyAlignment="1">
      <alignment horizontal="center" vertical="center" wrapText="1"/>
    </xf>
    <xf numFmtId="168" fontId="4" fillId="0" borderId="25" xfId="89" applyNumberFormat="1" applyFont="1" applyFill="1" applyBorder="1" applyAlignment="1">
      <alignment horizontal="center" vertical="center" wrapText="1"/>
    </xf>
    <xf numFmtId="168" fontId="4" fillId="0" borderId="18" xfId="89" applyNumberFormat="1" applyFont="1" applyFill="1" applyBorder="1" applyAlignment="1">
      <alignment horizontal="center" vertical="center" wrapText="1"/>
    </xf>
    <xf numFmtId="0" fontId="4" fillId="0" borderId="23" xfId="65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0" fontId="4" fillId="0" borderId="25" xfId="65" applyFont="1" applyFill="1" applyBorder="1" applyAlignment="1">
      <alignment horizontal="center" vertical="center" wrapText="1"/>
    </xf>
    <xf numFmtId="0" fontId="4" fillId="28" borderId="24" xfId="65" applyFont="1" applyFill="1" applyBorder="1" applyAlignment="1">
      <alignment horizontal="center" vertical="center" wrapText="1"/>
    </xf>
    <xf numFmtId="0" fontId="4" fillId="28" borderId="23" xfId="65" applyFont="1" applyFill="1" applyBorder="1" applyAlignment="1">
      <alignment horizontal="center" vertical="center" wrapText="1"/>
    </xf>
    <xf numFmtId="0" fontId="4" fillId="28" borderId="26" xfId="65" applyFont="1" applyFill="1" applyBorder="1" applyAlignment="1">
      <alignment horizontal="center" vertical="center" wrapText="1"/>
    </xf>
    <xf numFmtId="0" fontId="4" fillId="28" borderId="18" xfId="65" applyFont="1" applyFill="1" applyBorder="1" applyAlignment="1">
      <alignment horizontal="center" vertical="center" wrapText="1"/>
    </xf>
    <xf numFmtId="0" fontId="4" fillId="0" borderId="13" xfId="65" applyNumberFormat="1" applyFont="1" applyFill="1" applyBorder="1" applyAlignment="1">
      <alignment horizontal="center" vertical="center" wrapText="1"/>
    </xf>
    <xf numFmtId="0" fontId="4" fillId="0" borderId="11" xfId="65" applyNumberFormat="1" applyFont="1" applyFill="1" applyBorder="1" applyAlignment="1">
      <alignment horizontal="center" vertical="center" wrapText="1"/>
    </xf>
    <xf numFmtId="0" fontId="4" fillId="0" borderId="10" xfId="65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wrapText="1"/>
    </xf>
    <xf numFmtId="0" fontId="0" fillId="0" borderId="27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" fontId="4" fillId="28" borderId="14" xfId="0" applyNumberFormat="1" applyFont="1" applyFill="1" applyBorder="1" applyAlignment="1">
      <alignment horizontal="center" vertical="center" wrapText="1"/>
    </xf>
    <xf numFmtId="0" fontId="0" fillId="28" borderId="11" xfId="0" applyFont="1" applyFill="1" applyBorder="1" applyAlignment="1">
      <alignment wrapText="1"/>
    </xf>
    <xf numFmtId="0" fontId="0" fillId="28" borderId="27" xfId="0" applyFont="1" applyFill="1" applyBorder="1" applyAlignment="1">
      <alignment wrapText="1"/>
    </xf>
    <xf numFmtId="0" fontId="0" fillId="28" borderId="10" xfId="0" applyFont="1" applyFill="1" applyBorder="1" applyAlignment="1">
      <alignment wrapText="1"/>
    </xf>
    <xf numFmtId="4" fontId="4" fillId="0" borderId="30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wrapText="1"/>
    </xf>
    <xf numFmtId="0" fontId="0" fillId="0" borderId="28" xfId="0" applyFont="1" applyFill="1" applyBorder="1" applyAlignment="1">
      <alignment wrapText="1"/>
    </xf>
    <xf numFmtId="4" fontId="4" fillId="0" borderId="14" xfId="65" applyNumberFormat="1" applyFont="1" applyFill="1" applyBorder="1" applyAlignment="1">
      <alignment horizontal="center" vertical="center" wrapText="1"/>
    </xf>
    <xf numFmtId="4" fontId="4" fillId="28" borderId="13" xfId="0" applyNumberFormat="1" applyFont="1" applyFill="1" applyBorder="1" applyAlignment="1">
      <alignment horizontal="center" vertical="center" wrapText="1"/>
    </xf>
    <xf numFmtId="4" fontId="4" fillId="28" borderId="11" xfId="0" applyNumberFormat="1" applyFont="1" applyFill="1" applyBorder="1" applyAlignment="1">
      <alignment horizontal="center" vertical="center" wrapText="1"/>
    </xf>
    <xf numFmtId="4" fontId="4" fillId="28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0" xfId="68" applyFont="1" applyFill="1" applyAlignment="1">
      <alignment horizontal="center" wrapText="1"/>
    </xf>
    <xf numFmtId="4" fontId="4" fillId="0" borderId="0" xfId="88" applyNumberFormat="1" applyFont="1" applyFill="1" applyAlignment="1">
      <alignment horizontal="center" vertical="center" wrapText="1"/>
    </xf>
    <xf numFmtId="4" fontId="4" fillId="0" borderId="0" xfId="85" applyNumberFormat="1" applyFont="1" applyAlignment="1">
      <alignment horizontal="right" vertical="center" wrapText="1"/>
    </xf>
    <xf numFmtId="4" fontId="4" fillId="0" borderId="45" xfId="85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" fontId="0" fillId="0" borderId="11" xfId="70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wrapText="1"/>
    </xf>
    <xf numFmtId="0" fontId="36" fillId="0" borderId="11" xfId="85" applyFont="1" applyFill="1" applyBorder="1" applyAlignment="1">
      <alignment horizontal="center" vertical="center" wrapText="1"/>
    </xf>
    <xf numFmtId="4" fontId="36" fillId="0" borderId="11" xfId="85" applyNumberFormat="1" applyFont="1" applyFill="1" applyBorder="1" applyAlignment="1">
      <alignment horizontal="center" vertical="center" wrapText="1"/>
    </xf>
    <xf numFmtId="0" fontId="5" fillId="0" borderId="11" xfId="85" applyFont="1" applyFill="1" applyBorder="1" applyAlignment="1">
      <alignment horizontal="center" vertical="center" wrapText="1"/>
    </xf>
    <xf numFmtId="0" fontId="33" fillId="0" borderId="11" xfId="85" applyFont="1" applyFill="1" applyBorder="1" applyAlignment="1">
      <alignment horizontal="center" vertical="center" wrapText="1"/>
    </xf>
    <xf numFmtId="4" fontId="36" fillId="0" borderId="11" xfId="65" applyNumberFormat="1" applyFont="1" applyFill="1" applyBorder="1" applyAlignment="1">
      <alignment horizontal="center" vertical="center" wrapText="1"/>
    </xf>
    <xf numFmtId="4" fontId="4" fillId="0" borderId="11" xfId="70" applyNumberFormat="1" applyFont="1" applyFill="1" applyBorder="1" applyAlignment="1">
      <alignment horizontal="center" vertical="center" wrapText="1"/>
    </xf>
    <xf numFmtId="4" fontId="37" fillId="0" borderId="11" xfId="68" applyNumberFormat="1" applyFont="1" applyFill="1" applyBorder="1" applyAlignment="1">
      <alignment horizontal="center" vertical="center" wrapText="1"/>
    </xf>
    <xf numFmtId="4" fontId="36" fillId="0" borderId="11" xfId="68" applyNumberFormat="1" applyFont="1" applyFill="1" applyBorder="1" applyAlignment="1">
      <alignment horizontal="center" vertical="center" wrapText="1"/>
    </xf>
    <xf numFmtId="1" fontId="5" fillId="0" borderId="11" xfId="65" applyNumberFormat="1" applyFont="1" applyFill="1" applyBorder="1" applyAlignment="1">
      <alignment horizontal="center" wrapText="1"/>
    </xf>
    <xf numFmtId="4" fontId="33" fillId="0" borderId="11" xfId="70" applyNumberFormat="1" applyFont="1" applyFill="1" applyBorder="1" applyAlignment="1">
      <alignment horizontal="center" vertical="center" wrapText="1"/>
    </xf>
    <xf numFmtId="4" fontId="37" fillId="0" borderId="11" xfId="68" applyNumberFormat="1" applyFont="1" applyFill="1" applyBorder="1" applyAlignment="1">
      <alignment horizontal="center" wrapText="1"/>
    </xf>
    <xf numFmtId="4" fontId="33" fillId="0" borderId="11" xfId="70" applyNumberFormat="1" applyFont="1" applyFill="1" applyBorder="1" applyAlignment="1">
      <alignment horizontal="center" vertical="center" wrapText="1"/>
    </xf>
    <xf numFmtId="4" fontId="36" fillId="0" borderId="11" xfId="7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/>
    <xf numFmtId="0" fontId="36" fillId="0" borderId="0" xfId="62" applyFont="1" applyAlignment="1">
      <alignment horizontal="center"/>
    </xf>
    <xf numFmtId="0" fontId="36" fillId="0" borderId="0" xfId="62" applyFont="1"/>
    <xf numFmtId="0" fontId="36" fillId="0" borderId="11" xfId="62" applyFont="1" applyBorder="1" applyAlignment="1">
      <alignment horizontal="center"/>
    </xf>
    <xf numFmtId="0" fontId="36" fillId="0" borderId="11" xfId="62" applyFont="1" applyBorder="1"/>
    <xf numFmtId="0" fontId="36" fillId="0" borderId="20" xfId="62" applyFont="1" applyBorder="1" applyAlignment="1">
      <alignment wrapText="1"/>
    </xf>
    <xf numFmtId="4" fontId="37" fillId="0" borderId="11" xfId="62" applyNumberFormat="1" applyFont="1" applyBorder="1" applyAlignment="1">
      <alignment horizontal="center"/>
    </xf>
    <xf numFmtId="0" fontId="36" fillId="0" borderId="11" xfId="62" applyFont="1" applyBorder="1" applyAlignment="1">
      <alignment wrapText="1"/>
    </xf>
    <xf numFmtId="0" fontId="4" fillId="0" borderId="11" xfId="62" applyFont="1" applyFill="1" applyBorder="1" applyAlignment="1">
      <alignment wrapText="1"/>
    </xf>
    <xf numFmtId="4" fontId="36" fillId="0" borderId="0" xfId="62" applyNumberFormat="1" applyFont="1"/>
    <xf numFmtId="4" fontId="36" fillId="0" borderId="0" xfId="62" applyNumberFormat="1" applyFont="1" applyAlignment="1">
      <alignment horizontal="center"/>
    </xf>
    <xf numFmtId="0" fontId="36" fillId="0" borderId="11" xfId="62" applyFont="1" applyFill="1" applyBorder="1" applyAlignment="1">
      <alignment horizontal="center" wrapText="1"/>
    </xf>
    <xf numFmtId="0" fontId="40" fillId="0" borderId="0" xfId="0" applyFont="1"/>
    <xf numFmtId="0" fontId="4" fillId="0" borderId="11" xfId="65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11" xfId="0" applyBorder="1"/>
    <xf numFmtId="49" fontId="4" fillId="0" borderId="11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3" fontId="5" fillId="0" borderId="11" xfId="65" applyNumberFormat="1" applyFont="1" applyFill="1" applyBorder="1" applyAlignment="1">
      <alignment horizontal="center" vertical="center" wrapText="1"/>
    </xf>
    <xf numFmtId="0" fontId="4" fillId="0" borderId="46" xfId="85" applyFont="1" applyFill="1" applyBorder="1" applyAlignment="1">
      <alignment horizontal="center" vertical="center" wrapText="1"/>
    </xf>
    <xf numFmtId="4" fontId="5" fillId="0" borderId="47" xfId="65" applyNumberFormat="1" applyFont="1" applyFill="1" applyBorder="1" applyAlignment="1">
      <alignment horizontal="center" vertical="center"/>
    </xf>
    <xf numFmtId="4" fontId="4" fillId="0" borderId="48" xfId="65" applyNumberFormat="1" applyFont="1" applyFill="1" applyBorder="1" applyAlignment="1">
      <alignment horizontal="center" vertical="center"/>
    </xf>
    <xf numFmtId="4" fontId="5" fillId="0" borderId="49" xfId="65" applyNumberFormat="1" applyFont="1" applyFill="1" applyBorder="1" applyAlignment="1">
      <alignment horizontal="center" vertical="center"/>
    </xf>
    <xf numFmtId="4" fontId="5" fillId="0" borderId="48" xfId="65" applyNumberFormat="1" applyFont="1" applyFill="1" applyBorder="1" applyAlignment="1">
      <alignment horizontal="center" vertical="center"/>
    </xf>
    <xf numFmtId="4" fontId="5" fillId="28" borderId="11" xfId="38" applyNumberFormat="1" applyFont="1" applyFill="1" applyBorder="1" applyAlignment="1">
      <alignment horizontal="left" vertical="center" wrapText="1"/>
    </xf>
    <xf numFmtId="4" fontId="5" fillId="0" borderId="11" xfId="91" applyNumberFormat="1" applyFont="1" applyFill="1" applyBorder="1" applyAlignment="1">
      <alignment horizontal="left" vertical="center" wrapText="1"/>
    </xf>
    <xf numFmtId="4" fontId="36" fillId="0" borderId="48" xfId="65" applyNumberFormat="1" applyFont="1" applyFill="1" applyBorder="1" applyAlignment="1">
      <alignment horizontal="center" vertical="center"/>
    </xf>
    <xf numFmtId="4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4" fontId="0" fillId="0" borderId="20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wrapText="1"/>
    </xf>
    <xf numFmtId="4" fontId="0" fillId="0" borderId="40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wrapText="1"/>
    </xf>
    <xf numFmtId="4" fontId="0" fillId="0" borderId="20" xfId="65" applyNumberFormat="1" applyFont="1" applyFill="1" applyBorder="1" applyAlignment="1">
      <alignment horizontal="center" vertical="center" wrapText="1"/>
    </xf>
    <xf numFmtId="4" fontId="0" fillId="0" borderId="36" xfId="65" applyNumberFormat="1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4" fontId="5" fillId="0" borderId="20" xfId="7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0" fillId="0" borderId="20" xfId="0" applyNumberFormat="1" applyFill="1" applyBorder="1" applyAlignment="1">
      <alignment horizontal="center" vertical="center" wrapText="1"/>
    </xf>
    <xf numFmtId="4" fontId="0" fillId="0" borderId="36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vertical="center" wrapText="1"/>
    </xf>
    <xf numFmtId="4" fontId="4" fillId="0" borderId="38" xfId="0" applyNumberFormat="1" applyFont="1" applyFill="1" applyBorder="1" applyAlignment="1">
      <alignment horizontal="center" vertical="center" wrapText="1"/>
    </xf>
    <xf numFmtId="4" fontId="0" fillId="0" borderId="36" xfId="0" applyNumberFormat="1" applyFill="1" applyBorder="1" applyAlignment="1">
      <alignment horizontal="center" vertical="center" wrapText="1"/>
    </xf>
    <xf numFmtId="4" fontId="4" fillId="28" borderId="11" xfId="0" applyNumberFormat="1" applyFont="1" applyFill="1" applyBorder="1" applyAlignment="1">
      <alignment horizontal="center"/>
    </xf>
    <xf numFmtId="4" fontId="0" fillId="0" borderId="27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4" fillId="0" borderId="0" xfId="38" applyFont="1" applyFill="1" applyBorder="1" applyAlignment="1">
      <alignment horizontal="left" vertical="top" wrapText="1"/>
    </xf>
    <xf numFmtId="0" fontId="5" fillId="0" borderId="0" xfId="38" applyFont="1" applyFill="1" applyBorder="1" applyAlignment="1">
      <alignment horizontal="center" vertical="center" wrapText="1"/>
    </xf>
    <xf numFmtId="0" fontId="4" fillId="0" borderId="0" xfId="38" applyFon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4" fontId="5" fillId="0" borderId="0" xfId="38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91" applyFont="1" applyFill="1" applyBorder="1" applyAlignment="1">
      <alignment horizontal="center" vertical="center"/>
    </xf>
    <xf numFmtId="4" fontId="4" fillId="0" borderId="0" xfId="91" applyNumberFormat="1" applyFont="1" applyFill="1" applyBorder="1" applyAlignment="1">
      <alignment horizontal="center" vertical="center"/>
    </xf>
    <xf numFmtId="0" fontId="5" fillId="0" borderId="0" xfId="88" applyFont="1" applyFill="1" applyBorder="1" applyAlignment="1">
      <alignment horizontal="center" vertical="center" wrapText="1"/>
    </xf>
    <xf numFmtId="4" fontId="5" fillId="0" borderId="0" xfId="90" applyNumberFormat="1" applyFont="1" applyFill="1" applyBorder="1" applyAlignment="1">
      <alignment horizontal="center"/>
    </xf>
    <xf numFmtId="4" fontId="5" fillId="0" borderId="0" xfId="88" applyNumberFormat="1" applyFont="1" applyFill="1" applyBorder="1" applyAlignment="1">
      <alignment horizontal="center" vertical="center" wrapText="1"/>
    </xf>
    <xf numFmtId="0" fontId="5" fillId="0" borderId="0" xfId="63" applyFont="1" applyFill="1" applyBorder="1" applyAlignment="1">
      <alignment horizontal="center" vertical="center"/>
    </xf>
    <xf numFmtId="0" fontId="5" fillId="0" borderId="0" xfId="85" applyFont="1" applyFill="1" applyBorder="1" applyAlignment="1">
      <alignment horizontal="center" vertical="center" wrapText="1"/>
    </xf>
    <xf numFmtId="4" fontId="5" fillId="0" borderId="0" xfId="85" applyNumberFormat="1" applyFont="1" applyFill="1" applyBorder="1" applyAlignment="1">
      <alignment horizontal="center" vertical="center" wrapText="1"/>
    </xf>
    <xf numFmtId="4" fontId="0" fillId="0" borderId="47" xfId="0" applyNumberFormat="1" applyFont="1" applyFill="1" applyBorder="1" applyAlignment="1">
      <alignment horizontal="center"/>
    </xf>
    <xf numFmtId="4" fontId="0" fillId="0" borderId="48" xfId="0" applyNumberFormat="1" applyFont="1" applyFill="1" applyBorder="1" applyAlignment="1">
      <alignment horizontal="center"/>
    </xf>
    <xf numFmtId="1" fontId="0" fillId="0" borderId="11" xfId="85" applyNumberFormat="1" applyFont="1" applyFill="1" applyBorder="1" applyAlignment="1">
      <alignment horizontal="center" vertical="center" wrapText="1"/>
    </xf>
    <xf numFmtId="1" fontId="4" fillId="0" borderId="11" xfId="85" applyNumberFormat="1" applyFont="1" applyFill="1" applyBorder="1" applyAlignment="1">
      <alignment horizontal="left" vertical="center" wrapText="1"/>
    </xf>
    <xf numFmtId="1" fontId="5" fillId="0" borderId="11" xfId="85" applyNumberFormat="1" applyFont="1" applyFill="1" applyBorder="1" applyAlignment="1">
      <alignment horizontal="center" vertical="center" wrapText="1"/>
    </xf>
    <xf numFmtId="4" fontId="5" fillId="0" borderId="47" xfId="65" applyNumberFormat="1" applyFont="1" applyFill="1" applyBorder="1" applyAlignment="1">
      <alignment horizontal="center" vertical="center" wrapText="1"/>
    </xf>
    <xf numFmtId="4" fontId="4" fillId="0" borderId="48" xfId="65" applyNumberFormat="1" applyFont="1" applyFill="1" applyBorder="1" applyAlignment="1">
      <alignment horizontal="center" vertical="center" wrapText="1"/>
    </xf>
    <xf numFmtId="4" fontId="4" fillId="0" borderId="46" xfId="85" applyNumberFormat="1" applyFont="1" applyFill="1" applyBorder="1" applyAlignment="1">
      <alignment horizontal="center" vertical="center" wrapText="1"/>
    </xf>
    <xf numFmtId="4" fontId="4" fillId="0" borderId="48" xfId="38" applyNumberFormat="1" applyFont="1" applyFill="1" applyBorder="1" applyAlignment="1">
      <alignment horizontal="center" vertical="center" wrapText="1"/>
    </xf>
    <xf numFmtId="4" fontId="5" fillId="0" borderId="13" xfId="91" applyNumberFormat="1" applyFont="1" applyFill="1" applyBorder="1" applyAlignment="1">
      <alignment horizontal="center" vertical="center" wrapText="1"/>
    </xf>
    <xf numFmtId="4" fontId="5" fillId="0" borderId="46" xfId="65" applyNumberFormat="1" applyFont="1" applyFill="1" applyBorder="1" applyAlignment="1">
      <alignment horizontal="center" vertical="center" wrapText="1"/>
    </xf>
  </cellXfs>
  <cellStyles count="10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ad 3" xfId="26" xr:uid="{00000000-0005-0000-0000-000019000000}"/>
    <cellStyle name="Calculation 2" xfId="27" xr:uid="{00000000-0005-0000-0000-00001A000000}"/>
    <cellStyle name="Calculation 3" xfId="28" xr:uid="{00000000-0005-0000-0000-00001B000000}"/>
    <cellStyle name="Check Cell 2" xfId="29" xr:uid="{00000000-0005-0000-0000-00001C000000}"/>
    <cellStyle name="Check Cell 3" xfId="30" xr:uid="{00000000-0005-0000-0000-00001D000000}"/>
    <cellStyle name="Comma 2" xfId="31" xr:uid="{00000000-0005-0000-0000-00001E000000}"/>
    <cellStyle name="Comma 2 2" xfId="32" xr:uid="{00000000-0005-0000-0000-00001F000000}"/>
    <cellStyle name="Comma 3" xfId="33" xr:uid="{00000000-0005-0000-0000-000020000000}"/>
    <cellStyle name="Comma 3 2" xfId="34" xr:uid="{00000000-0005-0000-0000-000021000000}"/>
    <cellStyle name="Comma 4" xfId="35" xr:uid="{00000000-0005-0000-0000-000022000000}"/>
    <cellStyle name="Comma 4 2" xfId="36" xr:uid="{00000000-0005-0000-0000-000023000000}"/>
    <cellStyle name="Excel Built-in Bad" xfId="37" xr:uid="{00000000-0005-0000-0000-000024000000}"/>
    <cellStyle name="Excel Built-in Normal" xfId="38" xr:uid="{00000000-0005-0000-0000-000025000000}"/>
    <cellStyle name="Explanatory Text 2" xfId="39" xr:uid="{00000000-0005-0000-0000-000026000000}"/>
    <cellStyle name="Explanatory Text 3" xfId="40" xr:uid="{00000000-0005-0000-0000-000027000000}"/>
    <cellStyle name="Good 2" xfId="41" xr:uid="{00000000-0005-0000-0000-000028000000}"/>
    <cellStyle name="Good 3" xfId="42" xr:uid="{00000000-0005-0000-0000-000029000000}"/>
    <cellStyle name="Heading 1 2" xfId="43" xr:uid="{00000000-0005-0000-0000-00002A000000}"/>
    <cellStyle name="Heading 1 3" xfId="44" xr:uid="{00000000-0005-0000-0000-00002B000000}"/>
    <cellStyle name="Heading 2 2" xfId="45" xr:uid="{00000000-0005-0000-0000-00002C000000}"/>
    <cellStyle name="Heading 2 3" xfId="46" xr:uid="{00000000-0005-0000-0000-00002D000000}"/>
    <cellStyle name="Heading 3 2" xfId="47" xr:uid="{00000000-0005-0000-0000-00002E000000}"/>
    <cellStyle name="Heading 3 3" xfId="48" xr:uid="{00000000-0005-0000-0000-00002F000000}"/>
    <cellStyle name="Heading 4 2" xfId="49" xr:uid="{00000000-0005-0000-0000-000030000000}"/>
    <cellStyle name="Heading 4 3" xfId="50" xr:uid="{00000000-0005-0000-0000-000031000000}"/>
    <cellStyle name="Hyperlink 2" xfId="51" xr:uid="{00000000-0005-0000-0000-000032000000}"/>
    <cellStyle name="Input 2" xfId="52" xr:uid="{00000000-0005-0000-0000-000033000000}"/>
    <cellStyle name="Input 3" xfId="53" xr:uid="{00000000-0005-0000-0000-000034000000}"/>
    <cellStyle name="Linked Cell 2" xfId="54" xr:uid="{00000000-0005-0000-0000-000035000000}"/>
    <cellStyle name="Linked Cell 3" xfId="55" xr:uid="{00000000-0005-0000-0000-000036000000}"/>
    <cellStyle name="Neutral 2" xfId="56" xr:uid="{00000000-0005-0000-0000-000037000000}"/>
    <cellStyle name="Neutral 3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1 2" xfId="60" xr:uid="{00000000-0005-0000-0000-00003C000000}"/>
    <cellStyle name="Normal 11 3" xfId="61" xr:uid="{00000000-0005-0000-0000-00003D000000}"/>
    <cellStyle name="Normal 12" xfId="62" xr:uid="{00000000-0005-0000-0000-00003E000000}"/>
    <cellStyle name="Normal 13" xfId="63" xr:uid="{00000000-0005-0000-0000-00003F000000}"/>
    <cellStyle name="Normal 13 2" xfId="64" xr:uid="{00000000-0005-0000-0000-000040000000}"/>
    <cellStyle name="Normal 2" xfId="65" xr:uid="{00000000-0005-0000-0000-000041000000}"/>
    <cellStyle name="Normal 2 2" xfId="66" xr:uid="{00000000-0005-0000-0000-000042000000}"/>
    <cellStyle name="Normal 2 2 2" xfId="67" xr:uid="{00000000-0005-0000-0000-000043000000}"/>
    <cellStyle name="Normal 2 3" xfId="68" xr:uid="{00000000-0005-0000-0000-000044000000}"/>
    <cellStyle name="Normal 2_alocare 2014 trim I" xfId="69" xr:uid="{00000000-0005-0000-0000-000045000000}"/>
    <cellStyle name="Normal 3" xfId="70" xr:uid="{00000000-0005-0000-0000-000046000000}"/>
    <cellStyle name="Normal 3 2" xfId="71" xr:uid="{00000000-0005-0000-0000-000047000000}"/>
    <cellStyle name="Normal 3 3" xfId="72" xr:uid="{00000000-0005-0000-0000-000048000000}"/>
    <cellStyle name="Normal 3_alocare 2014 trim I" xfId="73" xr:uid="{00000000-0005-0000-0000-000049000000}"/>
    <cellStyle name="Normal 4" xfId="74" xr:uid="{00000000-0005-0000-0000-00004A000000}"/>
    <cellStyle name="Normal 4 2" xfId="75" xr:uid="{00000000-0005-0000-0000-00004B000000}"/>
    <cellStyle name="Normal 5" xfId="76" xr:uid="{00000000-0005-0000-0000-00004C000000}"/>
    <cellStyle name="Normal 6" xfId="77" xr:uid="{00000000-0005-0000-0000-00004D000000}"/>
    <cellStyle name="Normal 6 2" xfId="78" xr:uid="{00000000-0005-0000-0000-00004E000000}"/>
    <cellStyle name="Normal 7" xfId="79" xr:uid="{00000000-0005-0000-0000-00004F000000}"/>
    <cellStyle name="Normal 8" xfId="80" xr:uid="{00000000-0005-0000-0000-000050000000}"/>
    <cellStyle name="Normal 9" xfId="81" xr:uid="{00000000-0005-0000-0000-000051000000}"/>
    <cellStyle name="Normal_alocare 2014 trim I 2" xfId="82" xr:uid="{00000000-0005-0000-0000-000052000000}"/>
    <cellStyle name="Normal_ANALIZA TRIM.I 2013 -INSUF HEPATICA 2" xfId="83" xr:uid="{00000000-0005-0000-0000-000053000000}"/>
    <cellStyle name="Normal_centralizator programe noi 2013" xfId="84" xr:uid="{00000000-0005-0000-0000-000054000000}"/>
    <cellStyle name="Normal_centralizator programe noi 2013 2" xfId="85" xr:uid="{00000000-0005-0000-0000-000055000000}"/>
    <cellStyle name="Normal_DIABET TRIM(2)(1).I 2013 2 2" xfId="86" xr:uid="{00000000-0005-0000-0000-000056000000}"/>
    <cellStyle name="Normal_DIABET TRIM(2).I 2013 2" xfId="87" xr:uid="{00000000-0005-0000-0000-000057000000}"/>
    <cellStyle name="Normal_dializa analiza 3" xfId="88" xr:uid="{00000000-0005-0000-0000-000058000000}"/>
    <cellStyle name="Normal_fila" xfId="89" xr:uid="{00000000-0005-0000-0000-000059000000}"/>
    <cellStyle name="Normal_oncologie" xfId="90" xr:uid="{00000000-0005-0000-0000-00005A000000}"/>
    <cellStyle name="Normal_SANATATE MINTALA - CENTRALIZARE 2" xfId="91" xr:uid="{00000000-0005-0000-0000-00005B000000}"/>
    <cellStyle name="Note 2" xfId="92" xr:uid="{00000000-0005-0000-0000-00005C000000}"/>
    <cellStyle name="Note 3" xfId="93" xr:uid="{00000000-0005-0000-0000-00005D000000}"/>
    <cellStyle name="Output 2" xfId="94" xr:uid="{00000000-0005-0000-0000-00005E000000}"/>
    <cellStyle name="Output 3" xfId="95" xr:uid="{00000000-0005-0000-0000-00005F000000}"/>
    <cellStyle name="Title 2" xfId="96" xr:uid="{00000000-0005-0000-0000-000060000000}"/>
    <cellStyle name="Title 3" xfId="97" xr:uid="{00000000-0005-0000-0000-000061000000}"/>
    <cellStyle name="Total 2" xfId="98" xr:uid="{00000000-0005-0000-0000-000062000000}"/>
    <cellStyle name="Warning Text 2" xfId="99" xr:uid="{00000000-0005-0000-0000-000063000000}"/>
    <cellStyle name="Warning Text 3" xfId="100" xr:uid="{00000000-0005-0000-0000-00006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93956-6A37-4E8D-B348-80AFF78152D7}">
  <dimension ref="B2:E22"/>
  <sheetViews>
    <sheetView workbookViewId="0">
      <selection activeCell="D4" sqref="D4"/>
    </sheetView>
  </sheetViews>
  <sheetFormatPr defaultRowHeight="12.75" x14ac:dyDescent="0.2"/>
  <cols>
    <col min="1" max="1" width="0.7109375" style="572" customWidth="1"/>
    <col min="2" max="2" width="9.28515625" style="571" customWidth="1"/>
    <col min="3" max="3" width="38.85546875" style="572" customWidth="1"/>
    <col min="4" max="4" width="42.42578125" style="580" customWidth="1"/>
    <col min="5" max="11" width="9.140625" style="572" customWidth="1"/>
    <col min="12" max="16384" width="9.140625" style="572"/>
  </cols>
  <sheetData>
    <row r="2" spans="2:4" ht="15" x14ac:dyDescent="0.2">
      <c r="C2" s="582" t="s">
        <v>333</v>
      </c>
    </row>
    <row r="4" spans="2:4" x14ac:dyDescent="0.2">
      <c r="D4" s="47" t="s">
        <v>317</v>
      </c>
    </row>
    <row r="5" spans="2:4" ht="40.5" customHeight="1" x14ac:dyDescent="0.2">
      <c r="B5" s="471" t="s">
        <v>21</v>
      </c>
      <c r="C5" s="478" t="s">
        <v>1</v>
      </c>
      <c r="D5" s="581" t="s">
        <v>318</v>
      </c>
    </row>
    <row r="6" spans="2:4" ht="25.5" x14ac:dyDescent="0.2">
      <c r="B6" s="573">
        <v>1</v>
      </c>
      <c r="C6" s="575" t="s">
        <v>319</v>
      </c>
      <c r="D6" s="576">
        <v>1477980</v>
      </c>
    </row>
    <row r="7" spans="2:4" ht="28.5" customHeight="1" x14ac:dyDescent="0.2">
      <c r="B7" s="573">
        <v>2</v>
      </c>
      <c r="C7" s="575" t="s">
        <v>320</v>
      </c>
      <c r="D7" s="576">
        <v>35640</v>
      </c>
    </row>
    <row r="8" spans="2:4" ht="38.25" x14ac:dyDescent="0.2">
      <c r="B8" s="573">
        <v>3</v>
      </c>
      <c r="C8" s="575" t="s">
        <v>321</v>
      </c>
      <c r="D8" s="576">
        <v>47520</v>
      </c>
    </row>
    <row r="9" spans="2:4" ht="25.5" x14ac:dyDescent="0.2">
      <c r="B9" s="573">
        <v>4</v>
      </c>
      <c r="C9" s="575" t="s">
        <v>322</v>
      </c>
      <c r="D9" s="576">
        <v>793800</v>
      </c>
    </row>
    <row r="10" spans="2:4" ht="26.25" customHeight="1" x14ac:dyDescent="0.2">
      <c r="B10" s="573">
        <v>5</v>
      </c>
      <c r="C10" s="575" t="s">
        <v>323</v>
      </c>
      <c r="D10" s="576">
        <v>112860</v>
      </c>
    </row>
    <row r="11" spans="2:4" ht="25.5" x14ac:dyDescent="0.2">
      <c r="B11" s="573">
        <v>6</v>
      </c>
      <c r="C11" s="575" t="s">
        <v>324</v>
      </c>
      <c r="D11" s="576">
        <v>314820</v>
      </c>
    </row>
    <row r="12" spans="2:4" ht="25.5" x14ac:dyDescent="0.2">
      <c r="B12" s="573">
        <v>7</v>
      </c>
      <c r="C12" s="575" t="s">
        <v>325</v>
      </c>
      <c r="D12" s="576">
        <v>72630</v>
      </c>
    </row>
    <row r="13" spans="2:4" ht="38.25" x14ac:dyDescent="0.2">
      <c r="B13" s="573">
        <v>8</v>
      </c>
      <c r="C13" s="575" t="s">
        <v>326</v>
      </c>
      <c r="D13" s="576">
        <v>61290</v>
      </c>
    </row>
    <row r="14" spans="2:4" ht="21" customHeight="1" x14ac:dyDescent="0.2">
      <c r="B14" s="573">
        <v>9</v>
      </c>
      <c r="C14" s="577" t="s">
        <v>327</v>
      </c>
      <c r="D14" s="576">
        <v>23760</v>
      </c>
    </row>
    <row r="15" spans="2:4" ht="27.75" customHeight="1" x14ac:dyDescent="0.2">
      <c r="B15" s="573">
        <v>10</v>
      </c>
      <c r="C15" s="577" t="s">
        <v>328</v>
      </c>
      <c r="D15" s="576">
        <v>142560</v>
      </c>
    </row>
    <row r="16" spans="2:4" ht="27.75" customHeight="1" x14ac:dyDescent="0.2">
      <c r="B16" s="573">
        <v>11</v>
      </c>
      <c r="C16" s="577" t="s">
        <v>329</v>
      </c>
      <c r="D16" s="576">
        <v>326700</v>
      </c>
    </row>
    <row r="17" spans="2:5" ht="27.75" customHeight="1" x14ac:dyDescent="0.2">
      <c r="B17" s="573">
        <v>12</v>
      </c>
      <c r="C17" s="578" t="s">
        <v>330</v>
      </c>
      <c r="D17" s="576">
        <v>22680</v>
      </c>
    </row>
    <row r="18" spans="2:5" ht="27.75" customHeight="1" x14ac:dyDescent="0.2">
      <c r="B18" s="573">
        <v>13</v>
      </c>
      <c r="C18" s="577" t="s">
        <v>331</v>
      </c>
      <c r="D18" s="576">
        <v>371250</v>
      </c>
    </row>
    <row r="19" spans="2:5" ht="27.75" customHeight="1" x14ac:dyDescent="0.2">
      <c r="B19" s="573">
        <v>14</v>
      </c>
      <c r="C19" s="574" t="s">
        <v>332</v>
      </c>
      <c r="D19" s="576">
        <v>29970</v>
      </c>
    </row>
    <row r="22" spans="2:5" x14ac:dyDescent="0.2">
      <c r="E22" s="579"/>
    </row>
  </sheetData>
  <pageMargins left="0.2" right="0.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1"/>
  <sheetViews>
    <sheetView zoomScale="96" zoomScaleNormal="96" workbookViewId="0">
      <selection activeCell="E4" sqref="E4"/>
    </sheetView>
  </sheetViews>
  <sheetFormatPr defaultRowHeight="12.75" x14ac:dyDescent="0.2"/>
  <cols>
    <col min="1" max="1" width="3.140625" style="7" customWidth="1"/>
    <col min="2" max="2" width="4.7109375" style="25" customWidth="1"/>
    <col min="3" max="3" width="15.42578125" style="7" customWidth="1"/>
    <col min="4" max="4" width="41.140625" style="8" customWidth="1"/>
    <col min="5" max="5" width="32.42578125" style="14" customWidth="1"/>
    <col min="6" max="16384" width="9.140625" style="7"/>
  </cols>
  <sheetData>
    <row r="1" spans="2:5" x14ac:dyDescent="0.2">
      <c r="D1" s="7"/>
    </row>
    <row r="2" spans="2:5" x14ac:dyDescent="0.2">
      <c r="B2" s="7"/>
      <c r="D2" s="14"/>
    </row>
    <row r="3" spans="2:5" x14ac:dyDescent="0.2">
      <c r="B3" s="103"/>
      <c r="C3" s="41" t="s">
        <v>25</v>
      </c>
    </row>
    <row r="4" spans="2:5" ht="15.75" customHeight="1" thickBot="1" x14ac:dyDescent="0.25">
      <c r="E4" s="47" t="s">
        <v>317</v>
      </c>
    </row>
    <row r="5" spans="2:5" ht="25.5" x14ac:dyDescent="0.2">
      <c r="B5" s="402" t="s">
        <v>21</v>
      </c>
      <c r="C5" s="481" t="s">
        <v>170</v>
      </c>
      <c r="D5" s="481" t="s">
        <v>1</v>
      </c>
      <c r="E5" s="593" t="s">
        <v>316</v>
      </c>
    </row>
    <row r="6" spans="2:5" ht="29.25" customHeight="1" x14ac:dyDescent="0.2">
      <c r="B6" s="93">
        <v>1</v>
      </c>
      <c r="C6" s="501" t="s">
        <v>26</v>
      </c>
      <c r="D6" s="16" t="s">
        <v>69</v>
      </c>
      <c r="E6" s="646">
        <v>16000</v>
      </c>
    </row>
    <row r="7" spans="2:5" ht="30" customHeight="1" x14ac:dyDescent="0.2">
      <c r="B7" s="93">
        <v>2</v>
      </c>
      <c r="C7" s="501"/>
      <c r="D7" s="5" t="s">
        <v>71</v>
      </c>
      <c r="E7" s="646">
        <v>10970</v>
      </c>
    </row>
    <row r="8" spans="2:5" ht="27.75" customHeight="1" x14ac:dyDescent="0.2">
      <c r="B8" s="93">
        <v>3</v>
      </c>
      <c r="C8" s="501"/>
      <c r="D8" s="364" t="s">
        <v>162</v>
      </c>
      <c r="E8" s="646">
        <v>300</v>
      </c>
    </row>
    <row r="9" spans="2:5" s="8" customFormat="1" ht="21" customHeight="1" thickBot="1" x14ac:dyDescent="0.25">
      <c r="B9" s="404"/>
      <c r="C9" s="502"/>
      <c r="D9" s="480" t="s">
        <v>7</v>
      </c>
      <c r="E9" s="647">
        <v>27270</v>
      </c>
    </row>
    <row r="10" spans="2:5" ht="26.25" customHeight="1" x14ac:dyDescent="0.2">
      <c r="B10" s="405">
        <v>1</v>
      </c>
      <c r="C10" s="503" t="s">
        <v>27</v>
      </c>
      <c r="D10" s="98" t="s">
        <v>69</v>
      </c>
      <c r="E10" s="646">
        <v>192</v>
      </c>
    </row>
    <row r="11" spans="2:5" ht="25.5" x14ac:dyDescent="0.2">
      <c r="B11" s="93">
        <v>2</v>
      </c>
      <c r="C11" s="501"/>
      <c r="D11" s="5" t="s">
        <v>71</v>
      </c>
      <c r="E11" s="646">
        <v>5193</v>
      </c>
    </row>
    <row r="12" spans="2:5" ht="24.75" customHeight="1" x14ac:dyDescent="0.2">
      <c r="B12" s="93">
        <v>3</v>
      </c>
      <c r="C12" s="501"/>
      <c r="D12" s="364" t="s">
        <v>162</v>
      </c>
      <c r="E12" s="646">
        <v>150</v>
      </c>
    </row>
    <row r="13" spans="2:5" ht="24.75" customHeight="1" x14ac:dyDescent="0.2">
      <c r="B13" s="93"/>
      <c r="C13" s="504"/>
      <c r="D13" s="431" t="s">
        <v>314</v>
      </c>
      <c r="E13" s="646">
        <v>300</v>
      </c>
    </row>
    <row r="14" spans="2:5" s="8" customFormat="1" ht="13.5" thickBot="1" x14ac:dyDescent="0.25">
      <c r="B14" s="403"/>
      <c r="C14" s="502"/>
      <c r="D14" s="480" t="s">
        <v>7</v>
      </c>
      <c r="E14" s="647">
        <v>5835</v>
      </c>
    </row>
    <row r="15" spans="2:5" ht="33" customHeight="1" x14ac:dyDescent="0.2">
      <c r="B15" s="93">
        <v>1</v>
      </c>
      <c r="C15" s="503" t="s">
        <v>28</v>
      </c>
      <c r="D15" s="88" t="s">
        <v>71</v>
      </c>
      <c r="E15" s="646">
        <v>165600</v>
      </c>
    </row>
    <row r="16" spans="2:5" ht="28.5" customHeight="1" x14ac:dyDescent="0.2">
      <c r="B16" s="93">
        <v>2</v>
      </c>
      <c r="C16" s="501"/>
      <c r="D16" s="77" t="s">
        <v>64</v>
      </c>
      <c r="E16" s="646">
        <v>50000</v>
      </c>
    </row>
    <row r="17" spans="1:5" ht="18.75" customHeight="1" x14ac:dyDescent="0.2">
      <c r="B17" s="93">
        <v>3</v>
      </c>
      <c r="C17" s="501"/>
      <c r="D17" s="364" t="s">
        <v>162</v>
      </c>
      <c r="E17" s="646">
        <v>0</v>
      </c>
    </row>
    <row r="18" spans="1:5" ht="18.75" customHeight="1" x14ac:dyDescent="0.2">
      <c r="B18" s="459"/>
      <c r="C18" s="504"/>
      <c r="D18" s="431" t="s">
        <v>314</v>
      </c>
      <c r="E18" s="646">
        <v>150000</v>
      </c>
    </row>
    <row r="19" spans="1:5" s="8" customFormat="1" ht="21.75" customHeight="1" thickBot="1" x14ac:dyDescent="0.25">
      <c r="B19" s="404"/>
      <c r="C19" s="502"/>
      <c r="D19" s="480" t="s">
        <v>7</v>
      </c>
      <c r="E19" s="647">
        <v>365600</v>
      </c>
    </row>
    <row r="20" spans="1:5" s="8" customFormat="1" x14ac:dyDescent="0.2">
      <c r="B20" s="104"/>
      <c r="C20" s="3"/>
      <c r="D20" s="3"/>
      <c r="E20" s="55"/>
    </row>
    <row r="21" spans="1:5" s="126" customFormat="1" ht="12.75" customHeight="1" x14ac:dyDescent="0.2">
      <c r="C21" s="490"/>
      <c r="D21" s="490"/>
      <c r="E21" s="131"/>
    </row>
    <row r="22" spans="1:5" s="126" customFormat="1" x14ac:dyDescent="0.2">
      <c r="C22" s="163"/>
      <c r="D22" s="163"/>
      <c r="E22" s="131"/>
    </row>
    <row r="23" spans="1:5" s="23" customFormat="1" x14ac:dyDescent="0.2">
      <c r="A23" s="14"/>
      <c r="B23" s="52"/>
      <c r="C23" s="21"/>
      <c r="E23" s="24"/>
    </row>
    <row r="24" spans="1:5" s="23" customFormat="1" x14ac:dyDescent="0.2">
      <c r="A24" s="14"/>
      <c r="B24" s="58"/>
      <c r="C24" s="53"/>
      <c r="E24" s="24"/>
    </row>
    <row r="25" spans="1:5" s="15" customFormat="1" x14ac:dyDescent="0.2">
      <c r="A25" s="13"/>
      <c r="B25" s="58"/>
      <c r="C25" s="39"/>
      <c r="D25" s="57"/>
      <c r="E25" s="21"/>
    </row>
    <row r="26" spans="1:5" s="50" customFormat="1" x14ac:dyDescent="0.2">
      <c r="A26" s="23"/>
      <c r="B26" s="58"/>
      <c r="C26" s="58"/>
      <c r="D26" s="58"/>
      <c r="E26" s="53"/>
    </row>
    <row r="27" spans="1:5" s="15" customFormat="1" x14ac:dyDescent="0.2">
      <c r="B27" s="106"/>
      <c r="C27" s="161"/>
      <c r="D27" s="21"/>
      <c r="E27" s="21"/>
    </row>
    <row r="28" spans="1:5" s="23" customFormat="1" x14ac:dyDescent="0.2">
      <c r="B28" s="105"/>
      <c r="C28" s="12"/>
      <c r="D28" s="24"/>
      <c r="E28" s="24"/>
    </row>
    <row r="29" spans="1:5" s="15" customFormat="1" x14ac:dyDescent="0.2">
      <c r="B29" s="106"/>
      <c r="C29" s="12"/>
      <c r="D29" s="21"/>
      <c r="E29" s="21"/>
    </row>
    <row r="30" spans="1:5" s="50" customFormat="1" x14ac:dyDescent="0.2">
      <c r="B30" s="66"/>
      <c r="D30" s="53"/>
      <c r="E30" s="53"/>
    </row>
    <row r="31" spans="1:5" s="58" customFormat="1" x14ac:dyDescent="0.2">
      <c r="E31" s="59"/>
    </row>
  </sheetData>
  <sheetProtection selectLockedCells="1" selectUnlockedCells="1"/>
  <mergeCells count="4">
    <mergeCell ref="C6:C9"/>
    <mergeCell ref="C10:C14"/>
    <mergeCell ref="C15:C19"/>
    <mergeCell ref="C21:D21"/>
  </mergeCells>
  <pageMargins left="0.16" right="0.16" top="0.17" bottom="0.17" header="0.16" footer="0.15"/>
  <pageSetup paperSize="9" scale="9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"/>
  <sheetViews>
    <sheetView zoomScale="118" zoomScaleNormal="118" workbookViewId="0">
      <selection activeCell="E4" sqref="E4"/>
    </sheetView>
  </sheetViews>
  <sheetFormatPr defaultRowHeight="12.75" x14ac:dyDescent="0.2"/>
  <cols>
    <col min="1" max="1" width="1.5703125" style="18" customWidth="1"/>
    <col min="2" max="2" width="4.5703125" style="18" customWidth="1"/>
    <col min="3" max="3" width="27.28515625" style="18" customWidth="1"/>
    <col min="4" max="4" width="46.140625" style="18" customWidth="1"/>
    <col min="5" max="5" width="25.7109375" style="18" customWidth="1"/>
    <col min="6" max="6" width="11.7109375" style="18" bestFit="1" customWidth="1"/>
    <col min="7" max="16384" width="9.140625" style="18"/>
  </cols>
  <sheetData>
    <row r="1" spans="2:6" s="7" customFormat="1" x14ac:dyDescent="0.2">
      <c r="B1" s="25"/>
    </row>
    <row r="2" spans="2:6" s="4" customFormat="1" x14ac:dyDescent="0.2">
      <c r="D2" s="14"/>
    </row>
    <row r="3" spans="2:6" ht="31.5" customHeight="1" x14ac:dyDescent="0.2">
      <c r="C3" s="500" t="s">
        <v>175</v>
      </c>
      <c r="D3" s="500"/>
    </row>
    <row r="4" spans="2:6" ht="14.25" customHeight="1" x14ac:dyDescent="0.2">
      <c r="D4" s="22"/>
      <c r="E4" s="47" t="s">
        <v>317</v>
      </c>
    </row>
    <row r="5" spans="2:6" s="22" customFormat="1" ht="39" customHeight="1" x14ac:dyDescent="0.2">
      <c r="B5" s="479" t="s">
        <v>21</v>
      </c>
      <c r="C5" s="479" t="s">
        <v>170</v>
      </c>
      <c r="D5" s="479" t="s">
        <v>1</v>
      </c>
      <c r="E5" s="473" t="s">
        <v>316</v>
      </c>
    </row>
    <row r="6" spans="2:6" s="89" customFormat="1" x14ac:dyDescent="0.2">
      <c r="B6" s="592">
        <v>1</v>
      </c>
      <c r="C6" s="501" t="s">
        <v>31</v>
      </c>
      <c r="D6" s="5" t="s">
        <v>62</v>
      </c>
      <c r="E6" s="90">
        <v>998187</v>
      </c>
    </row>
    <row r="7" spans="2:6" s="89" customFormat="1" x14ac:dyDescent="0.2">
      <c r="B7" s="592">
        <v>2</v>
      </c>
      <c r="C7" s="501"/>
      <c r="D7" s="5" t="s">
        <v>61</v>
      </c>
      <c r="E7" s="90">
        <v>919000</v>
      </c>
    </row>
    <row r="8" spans="2:6" s="89" customFormat="1" ht="25.5" x14ac:dyDescent="0.2">
      <c r="B8" s="592">
        <v>3</v>
      </c>
      <c r="C8" s="501"/>
      <c r="D8" s="5" t="s">
        <v>70</v>
      </c>
      <c r="E8" s="90">
        <v>727650</v>
      </c>
    </row>
    <row r="9" spans="2:6" s="89" customFormat="1" ht="25.5" customHeight="1" x14ac:dyDescent="0.2">
      <c r="B9" s="592">
        <v>4</v>
      </c>
      <c r="C9" s="501"/>
      <c r="D9" s="5" t="s">
        <v>204</v>
      </c>
      <c r="E9" s="90">
        <v>200000</v>
      </c>
    </row>
    <row r="10" spans="2:6" s="91" customFormat="1" x14ac:dyDescent="0.2">
      <c r="B10" s="242"/>
      <c r="C10" s="501"/>
      <c r="D10" s="479" t="s">
        <v>7</v>
      </c>
      <c r="E10" s="240">
        <v>2844837</v>
      </c>
      <c r="F10" s="278"/>
    </row>
    <row r="11" spans="2:6" s="89" customFormat="1" x14ac:dyDescent="0.2">
      <c r="B11" s="592">
        <v>1</v>
      </c>
      <c r="C11" s="501" t="s">
        <v>202</v>
      </c>
      <c r="D11" s="5" t="s">
        <v>62</v>
      </c>
      <c r="E11" s="90">
        <v>191913</v>
      </c>
    </row>
    <row r="12" spans="2:6" s="89" customFormat="1" x14ac:dyDescent="0.2">
      <c r="B12" s="592">
        <v>2</v>
      </c>
      <c r="C12" s="501"/>
      <c r="D12" s="5" t="s">
        <v>61</v>
      </c>
      <c r="E12" s="90">
        <v>263000</v>
      </c>
    </row>
    <row r="13" spans="2:6" s="89" customFormat="1" ht="25.5" x14ac:dyDescent="0.2">
      <c r="B13" s="592">
        <v>3</v>
      </c>
      <c r="C13" s="501"/>
      <c r="D13" s="5" t="s">
        <v>70</v>
      </c>
      <c r="E13" s="90">
        <v>0</v>
      </c>
    </row>
    <row r="14" spans="2:6" s="91" customFormat="1" x14ac:dyDescent="0.2">
      <c r="B14" s="242"/>
      <c r="C14" s="501"/>
      <c r="D14" s="479" t="s">
        <v>7</v>
      </c>
      <c r="E14" s="240">
        <v>454913</v>
      </c>
    </row>
    <row r="15" spans="2:6" s="89" customFormat="1" x14ac:dyDescent="0.2">
      <c r="B15" s="592">
        <v>1</v>
      </c>
      <c r="C15" s="501" t="s">
        <v>203</v>
      </c>
      <c r="D15" s="5" t="s">
        <v>62</v>
      </c>
      <c r="E15" s="90">
        <v>0</v>
      </c>
    </row>
    <row r="16" spans="2:6" s="89" customFormat="1" x14ac:dyDescent="0.2">
      <c r="B16" s="592">
        <v>2</v>
      </c>
      <c r="C16" s="501"/>
      <c r="D16" s="5" t="s">
        <v>61</v>
      </c>
      <c r="E16" s="90">
        <v>50000</v>
      </c>
    </row>
    <row r="17" spans="1:6" s="89" customFormat="1" ht="25.5" customHeight="1" x14ac:dyDescent="0.2">
      <c r="B17" s="592">
        <v>3</v>
      </c>
      <c r="C17" s="501"/>
      <c r="D17" s="5" t="s">
        <v>70</v>
      </c>
      <c r="E17" s="90">
        <v>0</v>
      </c>
    </row>
    <row r="18" spans="1:6" s="91" customFormat="1" x14ac:dyDescent="0.2">
      <c r="B18" s="242"/>
      <c r="C18" s="501"/>
      <c r="D18" s="479" t="s">
        <v>7</v>
      </c>
      <c r="E18" s="240">
        <v>50000</v>
      </c>
    </row>
    <row r="19" spans="1:6" s="89" customFormat="1" x14ac:dyDescent="0.2">
      <c r="B19" s="592">
        <v>1</v>
      </c>
      <c r="C19" s="501" t="s">
        <v>197</v>
      </c>
      <c r="D19" s="5" t="s">
        <v>62</v>
      </c>
      <c r="E19" s="90">
        <v>677625</v>
      </c>
    </row>
    <row r="20" spans="1:6" s="89" customFormat="1" x14ac:dyDescent="0.2">
      <c r="B20" s="592">
        <v>2</v>
      </c>
      <c r="C20" s="501"/>
      <c r="D20" s="5" t="s">
        <v>61</v>
      </c>
      <c r="E20" s="90">
        <v>215425</v>
      </c>
    </row>
    <row r="21" spans="1:6" s="89" customFormat="1" ht="25.5" customHeight="1" x14ac:dyDescent="0.2">
      <c r="B21" s="592">
        <v>3</v>
      </c>
      <c r="C21" s="501"/>
      <c r="D21" s="5" t="s">
        <v>70</v>
      </c>
      <c r="E21" s="90">
        <v>3600</v>
      </c>
    </row>
    <row r="22" spans="1:6" s="91" customFormat="1" x14ac:dyDescent="0.2">
      <c r="B22" s="242"/>
      <c r="C22" s="501"/>
      <c r="D22" s="479" t="s">
        <v>7</v>
      </c>
      <c r="E22" s="240">
        <v>896650</v>
      </c>
      <c r="F22" s="278"/>
    </row>
    <row r="23" spans="1:6" s="22" customFormat="1" x14ac:dyDescent="0.2">
      <c r="B23" s="6"/>
      <c r="C23" s="94"/>
    </row>
    <row r="24" spans="1:6" s="7" customFormat="1" x14ac:dyDescent="0.2">
      <c r="B24" s="24"/>
      <c r="C24" s="23"/>
      <c r="D24" s="125"/>
      <c r="E24" s="380"/>
    </row>
    <row r="25" spans="1:6" s="121" customFormat="1" x14ac:dyDescent="0.2">
      <c r="B25" s="14"/>
      <c r="C25" s="118"/>
      <c r="D25" s="39"/>
    </row>
    <row r="26" spans="1:6" s="39" customFormat="1" x14ac:dyDescent="0.2">
      <c r="C26" s="67"/>
    </row>
    <row r="27" spans="1:6" s="39" customFormat="1" x14ac:dyDescent="0.2">
      <c r="C27" s="67"/>
      <c r="D27" s="18"/>
    </row>
    <row r="28" spans="1:6" s="23" customFormat="1" x14ac:dyDescent="0.2">
      <c r="A28" s="14"/>
      <c r="B28" s="58"/>
      <c r="C28" s="53"/>
    </row>
    <row r="29" spans="1:6" s="15" customFormat="1" x14ac:dyDescent="0.2">
      <c r="C29" s="106"/>
      <c r="D29" s="12"/>
    </row>
    <row r="32" spans="1:6" x14ac:dyDescent="0.2">
      <c r="C32" s="162"/>
      <c r="D32" s="162"/>
    </row>
    <row r="33" spans="3:4" x14ac:dyDescent="0.2">
      <c r="C33" s="162"/>
      <c r="D33" s="162"/>
    </row>
  </sheetData>
  <sheetProtection selectLockedCells="1" selectUnlockedCells="1"/>
  <mergeCells count="5">
    <mergeCell ref="C3:D3"/>
    <mergeCell ref="C6:C10"/>
    <mergeCell ref="C11:C14"/>
    <mergeCell ref="C15:C18"/>
    <mergeCell ref="C19:C22"/>
  </mergeCells>
  <pageMargins left="0.15748031496062992" right="0.19685039370078741" top="0.19685039370078741" bottom="0.19685039370078741" header="0.19685039370078741" footer="0.23622047244094491"/>
  <pageSetup paperSize="9" scale="9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1:AB57"/>
  <sheetViews>
    <sheetView topLeftCell="J1" zoomScaleNormal="100" workbookViewId="0">
      <pane ySplit="4" topLeftCell="A17" activePane="bottomLeft" state="frozen"/>
      <selection activeCell="C3" sqref="C3:E3"/>
      <selection pane="bottomLeft" activeCell="Z45" sqref="Z45"/>
    </sheetView>
  </sheetViews>
  <sheetFormatPr defaultRowHeight="45" customHeight="1" x14ac:dyDescent="0.2"/>
  <cols>
    <col min="1" max="1" width="1.5703125" style="18" customWidth="1"/>
    <col min="2" max="2" width="4.5703125" style="18" customWidth="1"/>
    <col min="3" max="3" width="26.85546875" style="22" customWidth="1"/>
    <col min="4" max="4" width="34.140625" style="18" customWidth="1"/>
    <col min="5" max="6" width="14.5703125" style="35" customWidth="1"/>
    <col min="7" max="7" width="15.42578125" style="18" customWidth="1"/>
    <col min="8" max="8" width="17.85546875" style="18" customWidth="1"/>
    <col min="9" max="9" width="16.5703125" style="18" customWidth="1"/>
    <col min="10" max="10" width="17.42578125" style="18" customWidth="1"/>
    <col min="11" max="11" width="13.5703125" style="18" customWidth="1"/>
    <col min="12" max="12" width="13" style="35" customWidth="1"/>
    <col min="13" max="13" width="11.42578125" style="35" customWidth="1"/>
    <col min="14" max="14" width="14.28515625" style="18" customWidth="1"/>
    <col min="15" max="15" width="13.42578125" style="35" customWidth="1"/>
    <col min="16" max="16" width="12.140625" style="18" customWidth="1"/>
    <col min="17" max="17" width="14.140625" style="35" customWidth="1"/>
    <col min="18" max="18" width="15.42578125" style="35" customWidth="1"/>
    <col min="19" max="19" width="15.5703125" style="35" customWidth="1"/>
    <col min="20" max="20" width="12.85546875" style="35" customWidth="1"/>
    <col min="21" max="21" width="13" style="18" customWidth="1"/>
    <col min="22" max="26" width="14.28515625" style="18" customWidth="1"/>
    <col min="27" max="27" width="12.7109375" style="18" customWidth="1"/>
    <col min="28" max="28" width="11.7109375" style="18" bestFit="1" customWidth="1"/>
    <col min="29" max="16384" width="9.140625" style="18"/>
  </cols>
  <sheetData>
    <row r="1" spans="2:28" ht="8.25" customHeight="1" x14ac:dyDescent="0.2">
      <c r="C1" s="18"/>
    </row>
    <row r="2" spans="2:28" ht="20.25" customHeight="1" x14ac:dyDescent="0.2">
      <c r="B2" s="143" t="s">
        <v>109</v>
      </c>
      <c r="C2" s="143"/>
      <c r="D2" s="143"/>
      <c r="E2" s="145"/>
      <c r="F2" s="145"/>
    </row>
    <row r="3" spans="2:28" ht="20.25" customHeight="1" thickBot="1" x14ac:dyDescent="0.25">
      <c r="D3" s="22"/>
      <c r="E3" s="72"/>
      <c r="F3" s="72"/>
    </row>
    <row r="4" spans="2:28" s="22" customFormat="1" ht="39" customHeight="1" thickBot="1" x14ac:dyDescent="0.25">
      <c r="B4" s="416" t="s">
        <v>21</v>
      </c>
      <c r="C4" s="417" t="s">
        <v>210</v>
      </c>
      <c r="D4" s="418" t="s">
        <v>1</v>
      </c>
      <c r="E4" s="110" t="s">
        <v>295</v>
      </c>
      <c r="F4" s="110" t="s">
        <v>296</v>
      </c>
      <c r="G4" s="229" t="s">
        <v>259</v>
      </c>
      <c r="H4" s="229" t="s">
        <v>272</v>
      </c>
      <c r="I4" s="204" t="s">
        <v>281</v>
      </c>
      <c r="J4" s="229" t="s">
        <v>282</v>
      </c>
      <c r="K4" s="395" t="s">
        <v>284</v>
      </c>
      <c r="L4" s="97" t="s">
        <v>286</v>
      </c>
      <c r="M4" s="97" t="s">
        <v>285</v>
      </c>
      <c r="N4" s="419" t="s">
        <v>283</v>
      </c>
      <c r="O4" s="212" t="s">
        <v>297</v>
      </c>
      <c r="P4" s="212" t="s">
        <v>298</v>
      </c>
      <c r="Q4" s="377" t="s">
        <v>283</v>
      </c>
      <c r="R4" s="204" t="s">
        <v>299</v>
      </c>
      <c r="S4" s="229" t="s">
        <v>300</v>
      </c>
      <c r="T4" s="420" t="s">
        <v>280</v>
      </c>
      <c r="U4" s="394" t="s">
        <v>301</v>
      </c>
      <c r="V4" s="229" t="s">
        <v>302</v>
      </c>
      <c r="W4" s="356" t="s">
        <v>306</v>
      </c>
      <c r="X4" s="193" t="s">
        <v>307</v>
      </c>
      <c r="Y4" s="193" t="s">
        <v>308</v>
      </c>
      <c r="Z4" s="356" t="s">
        <v>309</v>
      </c>
    </row>
    <row r="5" spans="2:28" s="89" customFormat="1" ht="17.25" customHeight="1" x14ac:dyDescent="0.2">
      <c r="B5" s="148">
        <v>1</v>
      </c>
      <c r="C5" s="507" t="s">
        <v>179</v>
      </c>
      <c r="D5" s="342" t="s">
        <v>8</v>
      </c>
      <c r="E5" s="172"/>
      <c r="F5" s="384"/>
      <c r="G5" s="385">
        <v>24476741.780000001</v>
      </c>
      <c r="H5" s="385">
        <f>ROUND(G5*1900000/26369310,0)</f>
        <v>1763634</v>
      </c>
      <c r="I5" s="386">
        <v>25137925.449999999</v>
      </c>
      <c r="J5" s="385">
        <v>1825870.0450354801</v>
      </c>
      <c r="K5" s="386">
        <f>I5-J5</f>
        <v>23312055.404964518</v>
      </c>
      <c r="L5" s="386">
        <f>K5/12</f>
        <v>1942671.2837470432</v>
      </c>
      <c r="M5" s="386">
        <v>2426000</v>
      </c>
      <c r="N5" s="385">
        <f>H5+M5</f>
        <v>4189634</v>
      </c>
      <c r="O5" s="386">
        <v>0</v>
      </c>
      <c r="P5" s="386">
        <f>M5+O5</f>
        <v>2426000</v>
      </c>
      <c r="Q5" s="385">
        <f>P5+H5</f>
        <v>4189634</v>
      </c>
      <c r="R5" s="386">
        <v>2194000</v>
      </c>
      <c r="S5" s="385">
        <f>R5+Q5</f>
        <v>6383634</v>
      </c>
      <c r="T5" s="386">
        <v>0</v>
      </c>
      <c r="U5" s="385">
        <f>S5+T5</f>
        <v>6383634</v>
      </c>
      <c r="V5" s="385">
        <v>2300000</v>
      </c>
      <c r="W5" s="90">
        <v>6108693.7199999997</v>
      </c>
      <c r="X5" s="90">
        <f>U5+V5-W5</f>
        <v>2574940.2800000003</v>
      </c>
      <c r="Y5" s="90">
        <f>V5*2-X5</f>
        <v>2025059.7199999997</v>
      </c>
      <c r="Z5" s="90">
        <f>Y5+X5</f>
        <v>4600000</v>
      </c>
    </row>
    <row r="6" spans="2:28" s="89" customFormat="1" ht="25.5" customHeight="1" x14ac:dyDescent="0.2">
      <c r="B6" s="149">
        <v>2</v>
      </c>
      <c r="C6" s="511"/>
      <c r="D6" s="205" t="s">
        <v>212</v>
      </c>
      <c r="E6" s="5"/>
      <c r="F6" s="313"/>
      <c r="G6" s="339">
        <v>1892568.22</v>
      </c>
      <c r="H6" s="258">
        <f>ROUND(G6*1900000/26369310,0)</f>
        <v>136366</v>
      </c>
      <c r="I6" s="90">
        <v>1991574.73</v>
      </c>
      <c r="J6" s="258">
        <v>517374.38016293716</v>
      </c>
      <c r="K6" s="90">
        <f t="shared" ref="K6:K43" si="0">I6-J6</f>
        <v>1474200.3498370629</v>
      </c>
      <c r="L6" s="90">
        <f t="shared" ref="L6:L44" si="1">K6/12</f>
        <v>122850.02915308857</v>
      </c>
      <c r="M6" s="90">
        <v>195500</v>
      </c>
      <c r="N6" s="258">
        <f t="shared" ref="N6:N44" si="2">H6+M6</f>
        <v>331866</v>
      </c>
      <c r="O6" s="90">
        <v>0</v>
      </c>
      <c r="P6" s="90">
        <f t="shared" ref="P6:P44" si="3">M6+O6</f>
        <v>195500</v>
      </c>
      <c r="Q6" s="258">
        <f t="shared" ref="Q6:Q44" si="4">P6+H6</f>
        <v>331866</v>
      </c>
      <c r="R6" s="90">
        <f t="shared" ref="R6:R43" si="5">ROUND(P6*0.905,0)</f>
        <v>176928</v>
      </c>
      <c r="S6" s="258">
        <f t="shared" ref="S6:S44" si="6">R6+Q6</f>
        <v>508794</v>
      </c>
      <c r="T6" s="90">
        <v>0</v>
      </c>
      <c r="U6" s="258">
        <f t="shared" ref="U6:U44" si="7">S6+T6</f>
        <v>508794</v>
      </c>
      <c r="V6" s="258">
        <v>177000</v>
      </c>
      <c r="W6" s="90">
        <v>459467.48</v>
      </c>
      <c r="X6" s="90">
        <f t="shared" ref="X6:X44" si="8">U6+V6-W6</f>
        <v>226326.52000000002</v>
      </c>
      <c r="Y6" s="90">
        <f>V6*2-X6</f>
        <v>127673.47999999998</v>
      </c>
      <c r="Z6" s="90">
        <f t="shared" ref="Z6:Z44" si="9">Y6+X6</f>
        <v>354000</v>
      </c>
    </row>
    <row r="7" spans="2:28" s="89" customFormat="1" ht="12.75" x14ac:dyDescent="0.2">
      <c r="B7" s="189">
        <v>3</v>
      </c>
      <c r="C7" s="512"/>
      <c r="D7" s="343" t="s">
        <v>53</v>
      </c>
      <c r="E7" s="5"/>
      <c r="F7" s="5"/>
      <c r="G7" s="258">
        <v>0</v>
      </c>
      <c r="H7" s="258">
        <f>ROUND(G7*1900000/26369310,0)</f>
        <v>0</v>
      </c>
      <c r="I7" s="90">
        <v>0</v>
      </c>
      <c r="J7" s="258">
        <v>0</v>
      </c>
      <c r="K7" s="90">
        <f t="shared" si="0"/>
        <v>0</v>
      </c>
      <c r="L7" s="90">
        <f t="shared" si="1"/>
        <v>0</v>
      </c>
      <c r="M7" s="90">
        <v>0</v>
      </c>
      <c r="N7" s="258">
        <f t="shared" si="2"/>
        <v>0</v>
      </c>
      <c r="O7" s="90">
        <v>0</v>
      </c>
      <c r="P7" s="90">
        <f t="shared" si="3"/>
        <v>0</v>
      </c>
      <c r="Q7" s="258">
        <f t="shared" si="4"/>
        <v>0</v>
      </c>
      <c r="R7" s="90">
        <f t="shared" si="5"/>
        <v>0</v>
      </c>
      <c r="S7" s="258">
        <f t="shared" si="6"/>
        <v>0</v>
      </c>
      <c r="T7" s="90">
        <v>0</v>
      </c>
      <c r="U7" s="258">
        <f t="shared" si="7"/>
        <v>0</v>
      </c>
      <c r="V7" s="258">
        <f>R7+T7</f>
        <v>0</v>
      </c>
      <c r="W7" s="90">
        <v>0</v>
      </c>
      <c r="X7" s="90">
        <f t="shared" si="8"/>
        <v>0</v>
      </c>
      <c r="Y7" s="90">
        <v>58000</v>
      </c>
      <c r="Z7" s="90">
        <f t="shared" si="9"/>
        <v>58000</v>
      </c>
    </row>
    <row r="8" spans="2:28" s="91" customFormat="1" ht="18" customHeight="1" thickBot="1" x14ac:dyDescent="0.25">
      <c r="B8" s="138"/>
      <c r="C8" s="506"/>
      <c r="D8" s="344" t="s">
        <v>7</v>
      </c>
      <c r="E8" s="2">
        <v>13197000</v>
      </c>
      <c r="F8" s="139"/>
      <c r="G8" s="151">
        <v>26369310</v>
      </c>
      <c r="H8" s="151">
        <f>SUM(H5:H7)</f>
        <v>1900000</v>
      </c>
      <c r="I8" s="263">
        <v>27129500.18</v>
      </c>
      <c r="J8" s="263">
        <f t="shared" ref="J8:Z8" si="10">SUM(J5:J7)</f>
        <v>2343244.4251984172</v>
      </c>
      <c r="K8" s="263">
        <f t="shared" si="10"/>
        <v>24786255.754801579</v>
      </c>
      <c r="L8" s="263">
        <f t="shared" si="10"/>
        <v>2065521.3129001318</v>
      </c>
      <c r="M8" s="263">
        <f t="shared" si="10"/>
        <v>2621500</v>
      </c>
      <c r="N8" s="151">
        <f t="shared" si="10"/>
        <v>4521500</v>
      </c>
      <c r="O8" s="151">
        <f t="shared" si="10"/>
        <v>0</v>
      </c>
      <c r="P8" s="151">
        <f t="shared" si="10"/>
        <v>2621500</v>
      </c>
      <c r="Q8" s="151">
        <f t="shared" si="10"/>
        <v>4521500</v>
      </c>
      <c r="R8" s="151">
        <f t="shared" si="10"/>
        <v>2370928</v>
      </c>
      <c r="S8" s="151">
        <f t="shared" si="10"/>
        <v>6892428</v>
      </c>
      <c r="T8" s="151">
        <f t="shared" si="10"/>
        <v>0</v>
      </c>
      <c r="U8" s="151">
        <f t="shared" si="10"/>
        <v>6892428</v>
      </c>
      <c r="V8" s="151">
        <f t="shared" si="10"/>
        <v>2477000</v>
      </c>
      <c r="W8" s="151">
        <f t="shared" si="10"/>
        <v>6568161.1999999993</v>
      </c>
      <c r="X8" s="151">
        <f t="shared" si="10"/>
        <v>2801266.8000000003</v>
      </c>
      <c r="Y8" s="151">
        <f t="shared" si="10"/>
        <v>2210733.1999999997</v>
      </c>
      <c r="Z8" s="151">
        <f t="shared" si="10"/>
        <v>5012000</v>
      </c>
      <c r="AA8" s="278">
        <f>W8+Z8</f>
        <v>11580161.199999999</v>
      </c>
      <c r="AB8" s="427">
        <f>13197000-AA8</f>
        <v>1616838.8000000007</v>
      </c>
    </row>
    <row r="9" spans="2:28" s="22" customFormat="1" ht="12.75" x14ac:dyDescent="0.2">
      <c r="B9" s="152">
        <v>1</v>
      </c>
      <c r="C9" s="505" t="s">
        <v>168</v>
      </c>
      <c r="D9" s="345" t="s">
        <v>8</v>
      </c>
      <c r="E9" s="170"/>
      <c r="F9" s="170"/>
      <c r="G9" s="340">
        <v>14775148</v>
      </c>
      <c r="H9" s="340">
        <v>1145800</v>
      </c>
      <c r="I9" s="262">
        <v>15480844.810000001</v>
      </c>
      <c r="J9" s="340">
        <v>1102168.7603130762</v>
      </c>
      <c r="K9" s="90">
        <f t="shared" si="0"/>
        <v>14378676.049686924</v>
      </c>
      <c r="L9" s="90">
        <f t="shared" si="1"/>
        <v>1198223.004140577</v>
      </c>
      <c r="M9" s="90">
        <v>1434350</v>
      </c>
      <c r="N9" s="258">
        <f t="shared" si="2"/>
        <v>2580150</v>
      </c>
      <c r="O9" s="90">
        <v>0</v>
      </c>
      <c r="P9" s="90">
        <f t="shared" si="3"/>
        <v>1434350</v>
      </c>
      <c r="Q9" s="258">
        <f t="shared" si="4"/>
        <v>2580150</v>
      </c>
      <c r="R9" s="90">
        <v>1295000</v>
      </c>
      <c r="S9" s="258">
        <f t="shared" si="6"/>
        <v>3875150</v>
      </c>
      <c r="T9" s="90">
        <v>0</v>
      </c>
      <c r="U9" s="258">
        <f t="shared" si="7"/>
        <v>3875150</v>
      </c>
      <c r="V9" s="258">
        <f>R9+T9</f>
        <v>1295000</v>
      </c>
      <c r="W9" s="90">
        <v>3784094.57</v>
      </c>
      <c r="X9" s="90">
        <f t="shared" si="8"/>
        <v>1386055.4300000002</v>
      </c>
      <c r="Y9" s="90">
        <f>V9*2-X9</f>
        <v>1203944.5699999998</v>
      </c>
      <c r="Z9" s="90">
        <f t="shared" si="9"/>
        <v>2590000</v>
      </c>
    </row>
    <row r="10" spans="2:28" s="22" customFormat="1" ht="13.5" customHeight="1" x14ac:dyDescent="0.2">
      <c r="B10" s="171">
        <v>2</v>
      </c>
      <c r="C10" s="513"/>
      <c r="D10" s="205" t="s">
        <v>213</v>
      </c>
      <c r="E10" s="92"/>
      <c r="F10" s="92"/>
      <c r="G10" s="258">
        <v>492</v>
      </c>
      <c r="H10" s="258">
        <v>200</v>
      </c>
      <c r="I10" s="90">
        <v>0</v>
      </c>
      <c r="J10" s="258">
        <v>0</v>
      </c>
      <c r="K10" s="90">
        <f t="shared" si="0"/>
        <v>0</v>
      </c>
      <c r="L10" s="90">
        <f t="shared" si="1"/>
        <v>0</v>
      </c>
      <c r="M10" s="90">
        <v>0</v>
      </c>
      <c r="N10" s="258">
        <f t="shared" si="2"/>
        <v>200</v>
      </c>
      <c r="O10" s="90">
        <v>0</v>
      </c>
      <c r="P10" s="90">
        <f t="shared" si="3"/>
        <v>0</v>
      </c>
      <c r="Q10" s="258">
        <f t="shared" si="4"/>
        <v>200</v>
      </c>
      <c r="R10" s="90">
        <f t="shared" si="5"/>
        <v>0</v>
      </c>
      <c r="S10" s="258">
        <f t="shared" si="6"/>
        <v>200</v>
      </c>
      <c r="T10" s="90">
        <v>0</v>
      </c>
      <c r="U10" s="258">
        <f t="shared" si="7"/>
        <v>200</v>
      </c>
      <c r="V10" s="258">
        <f>R10+T10</f>
        <v>0</v>
      </c>
      <c r="W10" s="90">
        <v>0</v>
      </c>
      <c r="X10" s="90">
        <f t="shared" si="8"/>
        <v>200</v>
      </c>
      <c r="Y10" s="90">
        <v>0</v>
      </c>
      <c r="Z10" s="90">
        <f t="shared" si="9"/>
        <v>200</v>
      </c>
    </row>
    <row r="11" spans="2:28" s="22" customFormat="1" ht="12.75" x14ac:dyDescent="0.2">
      <c r="B11" s="171">
        <v>3</v>
      </c>
      <c r="C11" s="513"/>
      <c r="D11" s="343" t="s">
        <v>53</v>
      </c>
      <c r="E11" s="92"/>
      <c r="F11" s="92"/>
      <c r="G11" s="258">
        <v>0</v>
      </c>
      <c r="H11" s="258">
        <v>0</v>
      </c>
      <c r="I11" s="90">
        <v>16488.060000000001</v>
      </c>
      <c r="J11" s="258">
        <v>14920.117999999999</v>
      </c>
      <c r="K11" s="90">
        <f t="shared" si="0"/>
        <v>1567.9420000000027</v>
      </c>
      <c r="L11" s="90">
        <f t="shared" si="1"/>
        <v>130.66183333333356</v>
      </c>
      <c r="M11" s="90">
        <v>0</v>
      </c>
      <c r="N11" s="258">
        <f t="shared" si="2"/>
        <v>0</v>
      </c>
      <c r="O11" s="90">
        <v>0</v>
      </c>
      <c r="P11" s="90">
        <f t="shared" si="3"/>
        <v>0</v>
      </c>
      <c r="Q11" s="258">
        <f t="shared" si="4"/>
        <v>0</v>
      </c>
      <c r="R11" s="90">
        <f t="shared" si="5"/>
        <v>0</v>
      </c>
      <c r="S11" s="258">
        <f t="shared" si="6"/>
        <v>0</v>
      </c>
      <c r="T11" s="90">
        <v>0</v>
      </c>
      <c r="U11" s="258">
        <f t="shared" si="7"/>
        <v>0</v>
      </c>
      <c r="V11" s="258">
        <f>R11+T11</f>
        <v>0</v>
      </c>
      <c r="W11" s="90">
        <v>0</v>
      </c>
      <c r="X11" s="90">
        <f t="shared" si="8"/>
        <v>0</v>
      </c>
      <c r="Y11" s="90">
        <f>V11*2-X11</f>
        <v>0</v>
      </c>
      <c r="Z11" s="90">
        <f t="shared" si="9"/>
        <v>0</v>
      </c>
    </row>
    <row r="12" spans="2:28" s="22" customFormat="1" ht="13.5" thickBot="1" x14ac:dyDescent="0.25">
      <c r="B12" s="252"/>
      <c r="C12" s="512"/>
      <c r="D12" s="298" t="s">
        <v>7</v>
      </c>
      <c r="E12" s="191">
        <v>7818000</v>
      </c>
      <c r="F12" s="381"/>
      <c r="G12" s="382">
        <v>14775640</v>
      </c>
      <c r="H12" s="382">
        <f t="shared" ref="H12:Z12" si="11">SUM(H9:H11)</f>
        <v>1146000</v>
      </c>
      <c r="I12" s="383">
        <f t="shared" si="11"/>
        <v>15497332.870000001</v>
      </c>
      <c r="J12" s="383">
        <f t="shared" si="11"/>
        <v>1117088.8783130762</v>
      </c>
      <c r="K12" s="383">
        <f t="shared" si="11"/>
        <v>14380243.991686923</v>
      </c>
      <c r="L12" s="383">
        <f t="shared" si="11"/>
        <v>1198353.6659739104</v>
      </c>
      <c r="M12" s="383">
        <f t="shared" si="11"/>
        <v>1434350</v>
      </c>
      <c r="N12" s="382">
        <f t="shared" si="11"/>
        <v>2580350</v>
      </c>
      <c r="O12" s="382">
        <f t="shared" si="11"/>
        <v>0</v>
      </c>
      <c r="P12" s="382">
        <f t="shared" si="11"/>
        <v>1434350</v>
      </c>
      <c r="Q12" s="151">
        <f t="shared" si="11"/>
        <v>2580350</v>
      </c>
      <c r="R12" s="263">
        <f t="shared" si="11"/>
        <v>1295000</v>
      </c>
      <c r="S12" s="151">
        <f t="shared" si="11"/>
        <v>3875350</v>
      </c>
      <c r="T12" s="151">
        <f t="shared" si="11"/>
        <v>0</v>
      </c>
      <c r="U12" s="151">
        <f t="shared" si="11"/>
        <v>3875350</v>
      </c>
      <c r="V12" s="151">
        <f t="shared" si="11"/>
        <v>1295000</v>
      </c>
      <c r="W12" s="151">
        <f t="shared" si="11"/>
        <v>3784094.57</v>
      </c>
      <c r="X12" s="151">
        <f t="shared" si="11"/>
        <v>1386255.4300000002</v>
      </c>
      <c r="Y12" s="151">
        <f t="shared" si="11"/>
        <v>1203944.5699999998</v>
      </c>
      <c r="Z12" s="151">
        <f t="shared" si="11"/>
        <v>2590200</v>
      </c>
      <c r="AA12" s="278">
        <f>W12+Z12</f>
        <v>6374294.5700000003</v>
      </c>
    </row>
    <row r="13" spans="2:28" s="89" customFormat="1" ht="12.75" x14ac:dyDescent="0.2">
      <c r="B13" s="148">
        <v>1</v>
      </c>
      <c r="C13" s="507" t="s">
        <v>274</v>
      </c>
      <c r="D13" s="342" t="s">
        <v>8</v>
      </c>
      <c r="E13" s="172"/>
      <c r="F13" s="172"/>
      <c r="G13" s="385">
        <v>2487038.29</v>
      </c>
      <c r="H13" s="385">
        <f>ROUND(G13*174000/2581220,0)</f>
        <v>167651</v>
      </c>
      <c r="I13" s="386">
        <v>2510908.04</v>
      </c>
      <c r="J13" s="385">
        <v>185523.41465144398</v>
      </c>
      <c r="K13" s="386">
        <f t="shared" si="0"/>
        <v>2325384.6253485559</v>
      </c>
      <c r="L13" s="386">
        <f t="shared" si="1"/>
        <v>193782.05211237966</v>
      </c>
      <c r="M13" s="386">
        <v>250800</v>
      </c>
      <c r="N13" s="385">
        <f t="shared" si="2"/>
        <v>418451</v>
      </c>
      <c r="O13" s="90">
        <v>0</v>
      </c>
      <c r="P13" s="90">
        <f t="shared" si="3"/>
        <v>250800</v>
      </c>
      <c r="Q13" s="340">
        <f t="shared" si="4"/>
        <v>418451</v>
      </c>
      <c r="R13" s="262">
        <f t="shared" si="5"/>
        <v>226974</v>
      </c>
      <c r="S13" s="340">
        <f t="shared" si="6"/>
        <v>645425</v>
      </c>
      <c r="T13" s="262">
        <v>0</v>
      </c>
      <c r="U13" s="340">
        <f t="shared" si="7"/>
        <v>645425</v>
      </c>
      <c r="V13" s="340">
        <v>250000</v>
      </c>
      <c r="W13" s="90">
        <v>514193.72</v>
      </c>
      <c r="X13" s="90">
        <f t="shared" si="8"/>
        <v>381231.28</v>
      </c>
      <c r="Y13" s="90">
        <f>V13*2-X13</f>
        <v>118768.71999999997</v>
      </c>
      <c r="Z13" s="90">
        <f t="shared" si="9"/>
        <v>500000</v>
      </c>
    </row>
    <row r="14" spans="2:28" s="89" customFormat="1" ht="12.75" x14ac:dyDescent="0.2">
      <c r="B14" s="149">
        <v>2</v>
      </c>
      <c r="C14" s="511"/>
      <c r="D14" s="205" t="s">
        <v>213</v>
      </c>
      <c r="E14" s="5"/>
      <c r="F14" s="5"/>
      <c r="G14" s="258">
        <v>44286.35</v>
      </c>
      <c r="H14" s="340">
        <f>ROUND(G14*174000/2581220,0)</f>
        <v>2985</v>
      </c>
      <c r="I14" s="90">
        <v>34065.980000000003</v>
      </c>
      <c r="J14" s="258">
        <v>12106.62983706283</v>
      </c>
      <c r="K14" s="90">
        <f t="shared" si="0"/>
        <v>21959.350162937175</v>
      </c>
      <c r="L14" s="90">
        <f t="shared" si="1"/>
        <v>1829.9458469114313</v>
      </c>
      <c r="M14" s="90">
        <v>2600</v>
      </c>
      <c r="N14" s="258">
        <f t="shared" si="2"/>
        <v>5585</v>
      </c>
      <c r="O14" s="90">
        <v>0</v>
      </c>
      <c r="P14" s="90">
        <f t="shared" si="3"/>
        <v>2600</v>
      </c>
      <c r="Q14" s="258">
        <f t="shared" si="4"/>
        <v>5585</v>
      </c>
      <c r="R14" s="90">
        <f t="shared" si="5"/>
        <v>2353</v>
      </c>
      <c r="S14" s="258">
        <f t="shared" si="6"/>
        <v>7938</v>
      </c>
      <c r="T14" s="90">
        <v>0</v>
      </c>
      <c r="U14" s="258">
        <f t="shared" si="7"/>
        <v>7938</v>
      </c>
      <c r="V14" s="258">
        <v>2300</v>
      </c>
      <c r="W14" s="90">
        <v>5487.5</v>
      </c>
      <c r="X14" s="90">
        <f t="shared" si="8"/>
        <v>4750.5</v>
      </c>
      <c r="Y14" s="90">
        <v>0</v>
      </c>
      <c r="Z14" s="90">
        <f t="shared" si="9"/>
        <v>4750.5</v>
      </c>
    </row>
    <row r="15" spans="2:28" s="89" customFormat="1" ht="12.75" x14ac:dyDescent="0.2">
      <c r="B15" s="149">
        <v>3</v>
      </c>
      <c r="C15" s="511"/>
      <c r="D15" s="5" t="s">
        <v>190</v>
      </c>
      <c r="E15" s="5"/>
      <c r="F15" s="5"/>
      <c r="G15" s="258">
        <v>8447.36</v>
      </c>
      <c r="H15" s="340">
        <f>ROUND(G15*174000/2581220,0)+1</f>
        <v>570</v>
      </c>
      <c r="I15" s="90">
        <v>10283.32</v>
      </c>
      <c r="J15" s="258">
        <v>4498.95</v>
      </c>
      <c r="K15" s="90">
        <f t="shared" si="0"/>
        <v>5784.37</v>
      </c>
      <c r="L15" s="90">
        <f t="shared" si="1"/>
        <v>482.03083333333331</v>
      </c>
      <c r="M15" s="90">
        <v>1140</v>
      </c>
      <c r="N15" s="258">
        <f t="shared" si="2"/>
        <v>1710</v>
      </c>
      <c r="O15" s="90">
        <v>0</v>
      </c>
      <c r="P15" s="90">
        <f t="shared" si="3"/>
        <v>1140</v>
      </c>
      <c r="Q15" s="258">
        <f t="shared" si="4"/>
        <v>1710</v>
      </c>
      <c r="R15" s="90">
        <f t="shared" si="5"/>
        <v>1032</v>
      </c>
      <c r="S15" s="258">
        <f t="shared" si="6"/>
        <v>2742</v>
      </c>
      <c r="T15" s="90">
        <v>0</v>
      </c>
      <c r="U15" s="258">
        <f t="shared" si="7"/>
        <v>2742</v>
      </c>
      <c r="V15" s="258">
        <v>1030</v>
      </c>
      <c r="W15" s="90">
        <v>0</v>
      </c>
      <c r="X15" s="90">
        <f t="shared" si="8"/>
        <v>3772</v>
      </c>
      <c r="Y15" s="90">
        <v>0</v>
      </c>
      <c r="Z15" s="90">
        <f t="shared" si="9"/>
        <v>3772</v>
      </c>
    </row>
    <row r="16" spans="2:28" s="89" customFormat="1" ht="12.75" x14ac:dyDescent="0.2">
      <c r="B16" s="189">
        <v>4</v>
      </c>
      <c r="C16" s="512"/>
      <c r="D16" s="343" t="s">
        <v>53</v>
      </c>
      <c r="E16" s="5"/>
      <c r="F16" s="5"/>
      <c r="G16" s="258">
        <v>41448</v>
      </c>
      <c r="H16" s="340">
        <f>ROUND(G16*174000/2581220,0)</f>
        <v>2794</v>
      </c>
      <c r="I16" s="90">
        <v>0</v>
      </c>
      <c r="J16" s="258">
        <v>0</v>
      </c>
      <c r="K16" s="90">
        <f t="shared" si="0"/>
        <v>0</v>
      </c>
      <c r="L16" s="90">
        <f t="shared" si="1"/>
        <v>0</v>
      </c>
      <c r="M16" s="90">
        <v>0</v>
      </c>
      <c r="N16" s="258">
        <f t="shared" si="2"/>
        <v>2794</v>
      </c>
      <c r="O16" s="90">
        <v>0</v>
      </c>
      <c r="P16" s="90">
        <f t="shared" si="3"/>
        <v>0</v>
      </c>
      <c r="Q16" s="258">
        <f t="shared" si="4"/>
        <v>2794</v>
      </c>
      <c r="R16" s="90">
        <f t="shared" si="5"/>
        <v>0</v>
      </c>
      <c r="S16" s="258">
        <f t="shared" si="6"/>
        <v>2794</v>
      </c>
      <c r="T16" s="90">
        <v>0</v>
      </c>
      <c r="U16" s="258">
        <f t="shared" si="7"/>
        <v>2794</v>
      </c>
      <c r="V16" s="258">
        <f>R16+T16</f>
        <v>0</v>
      </c>
      <c r="W16" s="90">
        <v>0</v>
      </c>
      <c r="X16" s="90">
        <f t="shared" si="8"/>
        <v>2794</v>
      </c>
      <c r="Y16" s="90">
        <v>0</v>
      </c>
      <c r="Z16" s="90">
        <f t="shared" si="9"/>
        <v>2794</v>
      </c>
    </row>
    <row r="17" spans="2:27" s="91" customFormat="1" ht="13.5" thickBot="1" x14ac:dyDescent="0.25">
      <c r="B17" s="138"/>
      <c r="C17" s="506"/>
      <c r="D17" s="344" t="s">
        <v>7</v>
      </c>
      <c r="E17" s="2">
        <v>1302000</v>
      </c>
      <c r="F17" s="139"/>
      <c r="G17" s="151">
        <v>2581220</v>
      </c>
      <c r="H17" s="151">
        <f t="shared" ref="H17:Z17" si="12">SUM(H13:H16)</f>
        <v>174000</v>
      </c>
      <c r="I17" s="263">
        <f t="shared" si="12"/>
        <v>2555257.34</v>
      </c>
      <c r="J17" s="263">
        <f t="shared" si="12"/>
        <v>202128.99448850681</v>
      </c>
      <c r="K17" s="263">
        <f t="shared" si="12"/>
        <v>2353128.3455114933</v>
      </c>
      <c r="L17" s="263">
        <f t="shared" si="12"/>
        <v>196094.02879262442</v>
      </c>
      <c r="M17" s="263">
        <f t="shared" si="12"/>
        <v>254540</v>
      </c>
      <c r="N17" s="151">
        <f t="shared" si="12"/>
        <v>428540</v>
      </c>
      <c r="O17" s="151">
        <f t="shared" si="12"/>
        <v>0</v>
      </c>
      <c r="P17" s="151">
        <f t="shared" si="12"/>
        <v>254540</v>
      </c>
      <c r="Q17" s="151">
        <f t="shared" si="12"/>
        <v>428540</v>
      </c>
      <c r="R17" s="151">
        <f t="shared" si="12"/>
        <v>230359</v>
      </c>
      <c r="S17" s="151">
        <f t="shared" si="12"/>
        <v>658899</v>
      </c>
      <c r="T17" s="151">
        <f t="shared" si="12"/>
        <v>0</v>
      </c>
      <c r="U17" s="151">
        <f t="shared" si="12"/>
        <v>658899</v>
      </c>
      <c r="V17" s="151">
        <f t="shared" si="12"/>
        <v>253330</v>
      </c>
      <c r="W17" s="151">
        <f t="shared" si="12"/>
        <v>519681.22</v>
      </c>
      <c r="X17" s="151">
        <f t="shared" si="12"/>
        <v>392547.78</v>
      </c>
      <c r="Y17" s="151">
        <f t="shared" si="12"/>
        <v>118768.71999999997</v>
      </c>
      <c r="Z17" s="151">
        <f t="shared" si="12"/>
        <v>511316.5</v>
      </c>
      <c r="AA17" s="278">
        <f>W17+Z17</f>
        <v>1030997.72</v>
      </c>
    </row>
    <row r="18" spans="2:27" s="22" customFormat="1" ht="12.75" x14ac:dyDescent="0.2">
      <c r="B18" s="137">
        <v>1</v>
      </c>
      <c r="C18" s="508" t="s">
        <v>110</v>
      </c>
      <c r="D18" s="342" t="s">
        <v>8</v>
      </c>
      <c r="E18" s="172"/>
      <c r="F18" s="172"/>
      <c r="G18" s="385">
        <v>8797810</v>
      </c>
      <c r="H18" s="385">
        <v>609500</v>
      </c>
      <c r="I18" s="386">
        <v>8287199.7999999998</v>
      </c>
      <c r="J18" s="385">
        <v>1487882.5487761558</v>
      </c>
      <c r="K18" s="90">
        <f t="shared" si="0"/>
        <v>6799317.2512238435</v>
      </c>
      <c r="L18" s="90">
        <f t="shared" si="1"/>
        <v>566609.7709353203</v>
      </c>
      <c r="M18" s="90">
        <v>772000</v>
      </c>
      <c r="N18" s="258">
        <f t="shared" si="2"/>
        <v>1381500</v>
      </c>
      <c r="O18" s="90">
        <v>0</v>
      </c>
      <c r="P18" s="90">
        <f t="shared" si="3"/>
        <v>772000</v>
      </c>
      <c r="Q18" s="258">
        <f t="shared" si="4"/>
        <v>1381500</v>
      </c>
      <c r="R18" s="90">
        <f t="shared" si="5"/>
        <v>698660</v>
      </c>
      <c r="S18" s="258">
        <f t="shared" si="6"/>
        <v>2080160</v>
      </c>
      <c r="T18" s="90">
        <v>0</v>
      </c>
      <c r="U18" s="258">
        <f t="shared" si="7"/>
        <v>2080160</v>
      </c>
      <c r="V18" s="258">
        <v>800000</v>
      </c>
      <c r="W18" s="90">
        <v>2080017.18</v>
      </c>
      <c r="X18" s="90">
        <f t="shared" si="8"/>
        <v>800142.82000000007</v>
      </c>
      <c r="Y18" s="90">
        <f>V18*2-X18</f>
        <v>799857.17999999993</v>
      </c>
      <c r="Z18" s="90">
        <f t="shared" si="9"/>
        <v>1600000</v>
      </c>
    </row>
    <row r="19" spans="2:27" s="22" customFormat="1" ht="17.45" customHeight="1" x14ac:dyDescent="0.2">
      <c r="B19" s="171">
        <v>2</v>
      </c>
      <c r="C19" s="509"/>
      <c r="D19" s="205" t="s">
        <v>213</v>
      </c>
      <c r="E19" s="92"/>
      <c r="F19" s="92"/>
      <c r="G19" s="258">
        <v>3890</v>
      </c>
      <c r="H19" s="258">
        <v>500</v>
      </c>
      <c r="I19" s="90">
        <v>0</v>
      </c>
      <c r="J19" s="258">
        <v>229857.28122608064</v>
      </c>
      <c r="K19" s="90">
        <v>0</v>
      </c>
      <c r="L19" s="90">
        <f t="shared" si="1"/>
        <v>0</v>
      </c>
      <c r="M19" s="90">
        <v>0</v>
      </c>
      <c r="N19" s="258">
        <f t="shared" si="2"/>
        <v>500</v>
      </c>
      <c r="O19" s="90">
        <v>0</v>
      </c>
      <c r="P19" s="90">
        <f t="shared" si="3"/>
        <v>0</v>
      </c>
      <c r="Q19" s="258">
        <f t="shared" si="4"/>
        <v>500</v>
      </c>
      <c r="R19" s="90">
        <f t="shared" si="5"/>
        <v>0</v>
      </c>
      <c r="S19" s="258">
        <f t="shared" si="6"/>
        <v>500</v>
      </c>
      <c r="T19" s="90">
        <v>0</v>
      </c>
      <c r="U19" s="258">
        <f t="shared" si="7"/>
        <v>500</v>
      </c>
      <c r="V19" s="258">
        <f>R19+T19</f>
        <v>0</v>
      </c>
      <c r="W19" s="90">
        <v>0</v>
      </c>
      <c r="X19" s="90">
        <f t="shared" si="8"/>
        <v>500</v>
      </c>
      <c r="Y19" s="90">
        <v>0</v>
      </c>
      <c r="Z19" s="90">
        <f t="shared" si="9"/>
        <v>500</v>
      </c>
    </row>
    <row r="20" spans="2:27" s="22" customFormat="1" ht="12.75" x14ac:dyDescent="0.2">
      <c r="B20" s="171">
        <v>3</v>
      </c>
      <c r="C20" s="509"/>
      <c r="D20" s="343" t="s">
        <v>53</v>
      </c>
      <c r="E20" s="92"/>
      <c r="F20" s="92"/>
      <c r="G20" s="258">
        <v>0</v>
      </c>
      <c r="H20" s="90">
        <v>0</v>
      </c>
      <c r="I20" s="90">
        <v>0</v>
      </c>
      <c r="J20" s="258">
        <v>523824.47999776376</v>
      </c>
      <c r="K20" s="90">
        <v>0</v>
      </c>
      <c r="L20" s="90">
        <f t="shared" si="1"/>
        <v>0</v>
      </c>
      <c r="M20" s="90">
        <v>0</v>
      </c>
      <c r="N20" s="258">
        <f t="shared" si="2"/>
        <v>0</v>
      </c>
      <c r="O20" s="90">
        <v>0</v>
      </c>
      <c r="P20" s="90">
        <f t="shared" si="3"/>
        <v>0</v>
      </c>
      <c r="Q20" s="258">
        <f t="shared" si="4"/>
        <v>0</v>
      </c>
      <c r="R20" s="90">
        <f t="shared" si="5"/>
        <v>0</v>
      </c>
      <c r="S20" s="258">
        <f t="shared" si="6"/>
        <v>0</v>
      </c>
      <c r="T20" s="90">
        <v>0</v>
      </c>
      <c r="U20" s="258">
        <f t="shared" si="7"/>
        <v>0</v>
      </c>
      <c r="V20" s="258">
        <f>R20+T20</f>
        <v>0</v>
      </c>
      <c r="W20" s="90">
        <v>0</v>
      </c>
      <c r="X20" s="90">
        <f t="shared" si="8"/>
        <v>0</v>
      </c>
      <c r="Y20" s="90">
        <f>V20*2-X20</f>
        <v>0</v>
      </c>
      <c r="Z20" s="90">
        <f t="shared" si="9"/>
        <v>0</v>
      </c>
    </row>
    <row r="21" spans="2:27" s="22" customFormat="1" ht="13.5" thickBot="1" x14ac:dyDescent="0.25">
      <c r="B21" s="138"/>
      <c r="C21" s="510"/>
      <c r="D21" s="344" t="s">
        <v>7</v>
      </c>
      <c r="E21" s="2">
        <v>4464000</v>
      </c>
      <c r="F21" s="139"/>
      <c r="G21" s="151">
        <v>8801700</v>
      </c>
      <c r="H21" s="354">
        <f t="shared" ref="H21:Z21" si="13">SUM(H18:H20)</f>
        <v>610000</v>
      </c>
      <c r="I21" s="263">
        <f t="shared" si="13"/>
        <v>8287199.7999999998</v>
      </c>
      <c r="J21" s="263">
        <f t="shared" si="13"/>
        <v>2241564.31</v>
      </c>
      <c r="K21" s="263">
        <f t="shared" si="13"/>
        <v>6799317.2512238435</v>
      </c>
      <c r="L21" s="263">
        <f t="shared" si="13"/>
        <v>566609.7709353203</v>
      </c>
      <c r="M21" s="263">
        <f t="shared" si="13"/>
        <v>772000</v>
      </c>
      <c r="N21" s="151">
        <f t="shared" si="13"/>
        <v>1382000</v>
      </c>
      <c r="O21" s="151">
        <f t="shared" si="13"/>
        <v>0</v>
      </c>
      <c r="P21" s="151">
        <f t="shared" si="13"/>
        <v>772000</v>
      </c>
      <c r="Q21" s="151">
        <f t="shared" si="13"/>
        <v>1382000</v>
      </c>
      <c r="R21" s="151">
        <f t="shared" si="13"/>
        <v>698660</v>
      </c>
      <c r="S21" s="151">
        <f t="shared" si="13"/>
        <v>2080660</v>
      </c>
      <c r="T21" s="151">
        <f t="shared" si="13"/>
        <v>0</v>
      </c>
      <c r="U21" s="151">
        <f t="shared" si="13"/>
        <v>2080660</v>
      </c>
      <c r="V21" s="151">
        <f t="shared" si="13"/>
        <v>800000</v>
      </c>
      <c r="W21" s="151">
        <f t="shared" si="13"/>
        <v>2080017.18</v>
      </c>
      <c r="X21" s="151">
        <f t="shared" si="13"/>
        <v>800642.82000000007</v>
      </c>
      <c r="Y21" s="151">
        <f t="shared" si="13"/>
        <v>799857.17999999993</v>
      </c>
      <c r="Z21" s="151">
        <f t="shared" si="13"/>
        <v>1600500</v>
      </c>
      <c r="AA21" s="278">
        <f>W21+Z21</f>
        <v>3680517.1799999997</v>
      </c>
    </row>
    <row r="22" spans="2:27" s="22" customFormat="1" ht="12.75" x14ac:dyDescent="0.2">
      <c r="B22" s="137">
        <v>1</v>
      </c>
      <c r="C22" s="508" t="s">
        <v>111</v>
      </c>
      <c r="D22" s="342" t="s">
        <v>8</v>
      </c>
      <c r="E22" s="172"/>
      <c r="F22" s="172"/>
      <c r="G22" s="385">
        <v>1359140</v>
      </c>
      <c r="H22" s="385">
        <v>0</v>
      </c>
      <c r="I22" s="386">
        <v>304236.77</v>
      </c>
      <c r="J22" s="385">
        <v>229857.28122608064</v>
      </c>
      <c r="K22" s="386">
        <f t="shared" si="0"/>
        <v>74379.48877391938</v>
      </c>
      <c r="L22" s="386">
        <f t="shared" si="1"/>
        <v>6198.2907311599483</v>
      </c>
      <c r="M22" s="386">
        <v>51000</v>
      </c>
      <c r="N22" s="385">
        <f t="shared" si="2"/>
        <v>51000</v>
      </c>
      <c r="O22" s="90">
        <v>0</v>
      </c>
      <c r="P22" s="90">
        <f t="shared" si="3"/>
        <v>51000</v>
      </c>
      <c r="Q22" s="258">
        <f t="shared" si="4"/>
        <v>51000</v>
      </c>
      <c r="R22" s="90">
        <f t="shared" si="5"/>
        <v>46155</v>
      </c>
      <c r="S22" s="258">
        <f t="shared" si="6"/>
        <v>97155</v>
      </c>
      <c r="T22" s="90">
        <v>403100</v>
      </c>
      <c r="U22" s="258">
        <f t="shared" si="7"/>
        <v>500255</v>
      </c>
      <c r="V22" s="258">
        <v>0</v>
      </c>
      <c r="W22" s="90">
        <v>499709.25</v>
      </c>
      <c r="X22" s="90">
        <f t="shared" si="8"/>
        <v>545.75</v>
      </c>
      <c r="Y22" s="90">
        <v>0</v>
      </c>
      <c r="Z22" s="90">
        <f t="shared" si="9"/>
        <v>545.75</v>
      </c>
    </row>
    <row r="23" spans="2:27" s="22" customFormat="1" ht="12.75" x14ac:dyDescent="0.2">
      <c r="B23" s="171">
        <v>2</v>
      </c>
      <c r="C23" s="509"/>
      <c r="D23" s="343" t="s">
        <v>53</v>
      </c>
      <c r="E23" s="92"/>
      <c r="F23" s="92"/>
      <c r="G23" s="258">
        <v>0</v>
      </c>
      <c r="H23" s="258">
        <v>0</v>
      </c>
      <c r="I23" s="90">
        <v>0</v>
      </c>
      <c r="J23" s="258">
        <v>0</v>
      </c>
      <c r="K23" s="90">
        <f t="shared" si="0"/>
        <v>0</v>
      </c>
      <c r="L23" s="90">
        <f t="shared" si="1"/>
        <v>0</v>
      </c>
      <c r="M23" s="240">
        <v>0</v>
      </c>
      <c r="N23" s="258">
        <f t="shared" si="2"/>
        <v>0</v>
      </c>
      <c r="O23" s="90">
        <v>0</v>
      </c>
      <c r="P23" s="90">
        <f t="shared" si="3"/>
        <v>0</v>
      </c>
      <c r="Q23" s="258">
        <f t="shared" si="4"/>
        <v>0</v>
      </c>
      <c r="R23" s="90">
        <f t="shared" si="5"/>
        <v>0</v>
      </c>
      <c r="S23" s="258">
        <f t="shared" si="6"/>
        <v>0</v>
      </c>
      <c r="T23" s="90">
        <v>0</v>
      </c>
      <c r="U23" s="258">
        <f t="shared" si="7"/>
        <v>0</v>
      </c>
      <c r="V23" s="258">
        <f>R23+T23</f>
        <v>0</v>
      </c>
      <c r="W23" s="90">
        <v>0</v>
      </c>
      <c r="X23" s="90">
        <f t="shared" si="8"/>
        <v>0</v>
      </c>
      <c r="Y23" s="90">
        <f>V23*2-X23</f>
        <v>0</v>
      </c>
      <c r="Z23" s="90">
        <f t="shared" si="9"/>
        <v>0</v>
      </c>
    </row>
    <row r="24" spans="2:27" s="22" customFormat="1" ht="13.5" thickBot="1" x14ac:dyDescent="0.25">
      <c r="B24" s="138">
        <v>3</v>
      </c>
      <c r="C24" s="510"/>
      <c r="D24" s="344" t="s">
        <v>7</v>
      </c>
      <c r="E24" s="2">
        <v>65000</v>
      </c>
      <c r="F24" s="139"/>
      <c r="G24" s="151">
        <v>1359140</v>
      </c>
      <c r="H24" s="151">
        <f t="shared" ref="H24:Z24" si="14">SUM(H22:H23)</f>
        <v>0</v>
      </c>
      <c r="I24" s="263">
        <f t="shared" si="14"/>
        <v>304236.77</v>
      </c>
      <c r="J24" s="263">
        <f t="shared" si="14"/>
        <v>229857.28122608064</v>
      </c>
      <c r="K24" s="263">
        <f t="shared" si="14"/>
        <v>74379.48877391938</v>
      </c>
      <c r="L24" s="263">
        <f t="shared" si="14"/>
        <v>6198.2907311599483</v>
      </c>
      <c r="M24" s="263">
        <f t="shared" si="14"/>
        <v>51000</v>
      </c>
      <c r="N24" s="151">
        <f t="shared" si="14"/>
        <v>51000</v>
      </c>
      <c r="O24" s="151">
        <f t="shared" si="14"/>
        <v>0</v>
      </c>
      <c r="P24" s="151">
        <f t="shared" si="14"/>
        <v>51000</v>
      </c>
      <c r="Q24" s="151">
        <f t="shared" si="14"/>
        <v>51000</v>
      </c>
      <c r="R24" s="151">
        <f t="shared" si="14"/>
        <v>46155</v>
      </c>
      <c r="S24" s="151">
        <f t="shared" si="14"/>
        <v>97155</v>
      </c>
      <c r="T24" s="151">
        <f t="shared" si="14"/>
        <v>403100</v>
      </c>
      <c r="U24" s="151">
        <f t="shared" si="14"/>
        <v>500255</v>
      </c>
      <c r="V24" s="151">
        <f t="shared" si="14"/>
        <v>0</v>
      </c>
      <c r="W24" s="151">
        <f t="shared" si="14"/>
        <v>499709.25</v>
      </c>
      <c r="X24" s="151">
        <f t="shared" si="14"/>
        <v>545.75</v>
      </c>
      <c r="Y24" s="151">
        <f t="shared" si="14"/>
        <v>0</v>
      </c>
      <c r="Z24" s="151">
        <f t="shared" si="14"/>
        <v>545.75</v>
      </c>
      <c r="AA24" s="278">
        <f>W24+Z24</f>
        <v>500255</v>
      </c>
    </row>
    <row r="25" spans="2:27" s="89" customFormat="1" ht="12.75" x14ac:dyDescent="0.2">
      <c r="B25" s="168">
        <v>1</v>
      </c>
      <c r="C25" s="514" t="s">
        <v>178</v>
      </c>
      <c r="D25" s="345" t="s">
        <v>8</v>
      </c>
      <c r="E25" s="170"/>
      <c r="F25" s="170"/>
      <c r="G25" s="340">
        <v>3097360.24</v>
      </c>
      <c r="H25" s="340">
        <f>ROUND(G25*340000/3396660,0)-1</f>
        <v>310040</v>
      </c>
      <c r="I25" s="262">
        <v>4361331.9000000004</v>
      </c>
      <c r="J25" s="340">
        <v>523824.47999776376</v>
      </c>
      <c r="K25" s="262">
        <f t="shared" si="0"/>
        <v>3837507.4200022365</v>
      </c>
      <c r="L25" s="262">
        <f t="shared" si="1"/>
        <v>319792.28500018636</v>
      </c>
      <c r="M25" s="262">
        <v>417000</v>
      </c>
      <c r="N25" s="340">
        <f t="shared" si="2"/>
        <v>727040</v>
      </c>
      <c r="O25" s="90">
        <v>0</v>
      </c>
      <c r="P25" s="90">
        <f t="shared" si="3"/>
        <v>417000</v>
      </c>
      <c r="Q25" s="258">
        <f t="shared" si="4"/>
        <v>727040</v>
      </c>
      <c r="R25" s="90">
        <f t="shared" si="5"/>
        <v>377385</v>
      </c>
      <c r="S25" s="258">
        <f t="shared" si="6"/>
        <v>1104425</v>
      </c>
      <c r="T25" s="90">
        <v>0</v>
      </c>
      <c r="U25" s="258">
        <f t="shared" si="7"/>
        <v>1104425</v>
      </c>
      <c r="V25" s="258">
        <v>375000</v>
      </c>
      <c r="W25" s="90">
        <v>1102498.77</v>
      </c>
      <c r="X25" s="90">
        <f t="shared" si="8"/>
        <v>376926.23</v>
      </c>
      <c r="Y25" s="90">
        <f>V25*2-X25</f>
        <v>373073.77</v>
      </c>
      <c r="Z25" s="90">
        <f t="shared" si="9"/>
        <v>750000</v>
      </c>
    </row>
    <row r="26" spans="2:27" s="89" customFormat="1" ht="12.75" x14ac:dyDescent="0.2">
      <c r="B26" s="149">
        <v>2</v>
      </c>
      <c r="C26" s="515"/>
      <c r="D26" s="5" t="s">
        <v>190</v>
      </c>
      <c r="E26" s="5"/>
      <c r="F26" s="5"/>
      <c r="G26" s="258">
        <v>1875</v>
      </c>
      <c r="H26" s="258">
        <f>ROUND(G26*340000/3396660,0)</f>
        <v>188</v>
      </c>
      <c r="I26" s="90">
        <v>0</v>
      </c>
      <c r="J26" s="258">
        <v>0</v>
      </c>
      <c r="K26" s="90">
        <f t="shared" si="0"/>
        <v>0</v>
      </c>
      <c r="L26" s="90">
        <f t="shared" si="1"/>
        <v>0</v>
      </c>
      <c r="M26" s="90">
        <v>0</v>
      </c>
      <c r="N26" s="258">
        <f t="shared" si="2"/>
        <v>188</v>
      </c>
      <c r="O26" s="90">
        <v>0</v>
      </c>
      <c r="P26" s="90">
        <f t="shared" si="3"/>
        <v>0</v>
      </c>
      <c r="Q26" s="258">
        <f t="shared" si="4"/>
        <v>188</v>
      </c>
      <c r="R26" s="90">
        <f t="shared" si="5"/>
        <v>0</v>
      </c>
      <c r="S26" s="258">
        <f t="shared" si="6"/>
        <v>188</v>
      </c>
      <c r="T26" s="90">
        <v>0</v>
      </c>
      <c r="U26" s="258">
        <f t="shared" si="7"/>
        <v>188</v>
      </c>
      <c r="V26" s="258">
        <f>R26+T26</f>
        <v>0</v>
      </c>
      <c r="W26" s="90">
        <v>0</v>
      </c>
      <c r="X26" s="90">
        <f t="shared" si="8"/>
        <v>188</v>
      </c>
      <c r="Y26" s="90">
        <v>0</v>
      </c>
      <c r="Z26" s="90">
        <f t="shared" si="9"/>
        <v>188</v>
      </c>
    </row>
    <row r="27" spans="2:27" s="89" customFormat="1" ht="13.5" customHeight="1" x14ac:dyDescent="0.2">
      <c r="B27" s="189">
        <v>3</v>
      </c>
      <c r="C27" s="516"/>
      <c r="D27" s="205" t="s">
        <v>213</v>
      </c>
      <c r="E27" s="5"/>
      <c r="F27" s="5"/>
      <c r="G27" s="258">
        <v>297424.76</v>
      </c>
      <c r="H27" s="258">
        <f>ROUND(G27*340000/3396660,0)</f>
        <v>29772</v>
      </c>
      <c r="I27" s="90">
        <v>310441.23</v>
      </c>
      <c r="J27" s="258">
        <v>7204.5299999999697</v>
      </c>
      <c r="K27" s="90">
        <f t="shared" si="0"/>
        <v>303236.7</v>
      </c>
      <c r="L27" s="90">
        <f t="shared" si="1"/>
        <v>25269.725000000002</v>
      </c>
      <c r="M27" s="90">
        <v>22000</v>
      </c>
      <c r="N27" s="258">
        <f t="shared" si="2"/>
        <v>51772</v>
      </c>
      <c r="O27" s="90">
        <v>0</v>
      </c>
      <c r="P27" s="90">
        <f t="shared" si="3"/>
        <v>22000</v>
      </c>
      <c r="Q27" s="258">
        <f t="shared" si="4"/>
        <v>51772</v>
      </c>
      <c r="R27" s="90">
        <f t="shared" si="5"/>
        <v>19910</v>
      </c>
      <c r="S27" s="258">
        <f t="shared" si="6"/>
        <v>71682</v>
      </c>
      <c r="T27" s="90">
        <v>0</v>
      </c>
      <c r="U27" s="258">
        <f t="shared" si="7"/>
        <v>71682</v>
      </c>
      <c r="V27" s="258">
        <v>19900</v>
      </c>
      <c r="W27" s="90">
        <v>0</v>
      </c>
      <c r="X27" s="90">
        <f t="shared" si="8"/>
        <v>91582</v>
      </c>
      <c r="Y27" s="90">
        <v>0</v>
      </c>
      <c r="Z27" s="90">
        <f t="shared" si="9"/>
        <v>91582</v>
      </c>
    </row>
    <row r="28" spans="2:27" s="89" customFormat="1" ht="12.75" x14ac:dyDescent="0.2">
      <c r="B28" s="189">
        <v>4</v>
      </c>
      <c r="C28" s="516"/>
      <c r="D28" s="343" t="s">
        <v>53</v>
      </c>
      <c r="E28" s="5"/>
      <c r="F28" s="5"/>
      <c r="G28" s="258">
        <v>0</v>
      </c>
      <c r="H28" s="258">
        <f>ROUND(G28*340000/3396660,0)</f>
        <v>0</v>
      </c>
      <c r="I28" s="90">
        <v>0</v>
      </c>
      <c r="J28" s="258">
        <v>0</v>
      </c>
      <c r="K28" s="90">
        <f t="shared" si="0"/>
        <v>0</v>
      </c>
      <c r="L28" s="90">
        <f t="shared" si="1"/>
        <v>0</v>
      </c>
      <c r="M28" s="90">
        <v>0</v>
      </c>
      <c r="N28" s="258">
        <f t="shared" si="2"/>
        <v>0</v>
      </c>
      <c r="O28" s="90">
        <v>0</v>
      </c>
      <c r="P28" s="90">
        <f t="shared" si="3"/>
        <v>0</v>
      </c>
      <c r="Q28" s="258">
        <f t="shared" si="4"/>
        <v>0</v>
      </c>
      <c r="R28" s="90">
        <f t="shared" si="5"/>
        <v>0</v>
      </c>
      <c r="S28" s="258">
        <f t="shared" si="6"/>
        <v>0</v>
      </c>
      <c r="T28" s="90">
        <v>0</v>
      </c>
      <c r="U28" s="258">
        <f t="shared" si="7"/>
        <v>0</v>
      </c>
      <c r="V28" s="258">
        <f>R28+T28</f>
        <v>0</v>
      </c>
      <c r="W28" s="90">
        <v>0</v>
      </c>
      <c r="X28" s="90">
        <f t="shared" si="8"/>
        <v>0</v>
      </c>
      <c r="Y28" s="90">
        <f>V28*2-X28</f>
        <v>0</v>
      </c>
      <c r="Z28" s="90">
        <f t="shared" si="9"/>
        <v>0</v>
      </c>
    </row>
    <row r="29" spans="2:27" s="91" customFormat="1" ht="13.5" thickBot="1" x14ac:dyDescent="0.25">
      <c r="B29" s="138"/>
      <c r="C29" s="517"/>
      <c r="D29" s="344" t="s">
        <v>7</v>
      </c>
      <c r="E29" s="2">
        <v>2163000</v>
      </c>
      <c r="F29" s="139"/>
      <c r="G29" s="151">
        <f>SUM(G25:G28)</f>
        <v>3396660</v>
      </c>
      <c r="H29" s="151">
        <f t="shared" ref="H29:Z29" si="15">SUM(H25:H28)</f>
        <v>340000</v>
      </c>
      <c r="I29" s="151">
        <f t="shared" si="15"/>
        <v>4671773.1300000008</v>
      </c>
      <c r="J29" s="151">
        <f t="shared" si="15"/>
        <v>531029.00999776367</v>
      </c>
      <c r="K29" s="151">
        <f t="shared" si="15"/>
        <v>4140744.1200022367</v>
      </c>
      <c r="L29" s="151">
        <f t="shared" si="15"/>
        <v>345062.01000018633</v>
      </c>
      <c r="M29" s="151">
        <f t="shared" si="15"/>
        <v>439000</v>
      </c>
      <c r="N29" s="151">
        <f t="shared" si="15"/>
        <v>779000</v>
      </c>
      <c r="O29" s="151">
        <f t="shared" si="15"/>
        <v>0</v>
      </c>
      <c r="P29" s="151">
        <f t="shared" si="15"/>
        <v>439000</v>
      </c>
      <c r="Q29" s="151">
        <f t="shared" si="15"/>
        <v>779000</v>
      </c>
      <c r="R29" s="151">
        <f t="shared" si="15"/>
        <v>397295</v>
      </c>
      <c r="S29" s="151">
        <f t="shared" si="15"/>
        <v>1176295</v>
      </c>
      <c r="T29" s="151">
        <f t="shared" si="15"/>
        <v>0</v>
      </c>
      <c r="U29" s="151">
        <f t="shared" si="15"/>
        <v>1176295</v>
      </c>
      <c r="V29" s="151">
        <f t="shared" si="15"/>
        <v>394900</v>
      </c>
      <c r="W29" s="151">
        <f t="shared" si="15"/>
        <v>1102498.77</v>
      </c>
      <c r="X29" s="151">
        <f t="shared" si="15"/>
        <v>468696.23</v>
      </c>
      <c r="Y29" s="151">
        <f t="shared" si="15"/>
        <v>373073.77</v>
      </c>
      <c r="Z29" s="151">
        <f t="shared" si="15"/>
        <v>841770</v>
      </c>
      <c r="AA29" s="278">
        <f>W29+Z29</f>
        <v>1944268.77</v>
      </c>
    </row>
    <row r="30" spans="2:27" s="89" customFormat="1" ht="12.75" x14ac:dyDescent="0.2">
      <c r="B30" s="148">
        <v>1</v>
      </c>
      <c r="C30" s="507" t="s">
        <v>169</v>
      </c>
      <c r="D30" s="342" t="s">
        <v>8</v>
      </c>
      <c r="E30" s="172"/>
      <c r="F30" s="170"/>
      <c r="G30" s="340">
        <v>2732190</v>
      </c>
      <c r="H30" s="340">
        <v>208030</v>
      </c>
      <c r="I30" s="262">
        <v>2449272.63</v>
      </c>
      <c r="J30" s="340">
        <v>506390.7009980008</v>
      </c>
      <c r="K30" s="262">
        <f t="shared" si="0"/>
        <v>1942881.9290019991</v>
      </c>
      <c r="L30" s="262">
        <f t="shared" si="1"/>
        <v>161906.82741683326</v>
      </c>
      <c r="M30" s="262">
        <v>200200</v>
      </c>
      <c r="N30" s="340">
        <f t="shared" si="2"/>
        <v>408230</v>
      </c>
      <c r="O30" s="90">
        <v>0</v>
      </c>
      <c r="P30" s="90">
        <f t="shared" si="3"/>
        <v>200200</v>
      </c>
      <c r="Q30" s="258">
        <f t="shared" si="4"/>
        <v>408230</v>
      </c>
      <c r="R30" s="90">
        <f t="shared" si="5"/>
        <v>181181</v>
      </c>
      <c r="S30" s="258">
        <f t="shared" si="6"/>
        <v>589411</v>
      </c>
      <c r="T30" s="90">
        <v>838310</v>
      </c>
      <c r="U30" s="258">
        <f t="shared" si="7"/>
        <v>1427721</v>
      </c>
      <c r="V30" s="258">
        <v>748000</v>
      </c>
      <c r="W30" s="90">
        <v>364903.31</v>
      </c>
      <c r="X30" s="90">
        <f t="shared" si="8"/>
        <v>1810817.69</v>
      </c>
      <c r="Y30" s="90">
        <v>0</v>
      </c>
      <c r="Z30" s="90">
        <f t="shared" si="9"/>
        <v>1810817.69</v>
      </c>
    </row>
    <row r="31" spans="2:27" s="91" customFormat="1" ht="13.5" thickBot="1" x14ac:dyDescent="0.25">
      <c r="B31" s="138"/>
      <c r="C31" s="506"/>
      <c r="D31" s="344" t="s">
        <v>7</v>
      </c>
      <c r="E31" s="2">
        <v>1338000</v>
      </c>
      <c r="F31" s="139"/>
      <c r="G31" s="151">
        <v>2732190</v>
      </c>
      <c r="H31" s="151">
        <f>H30</f>
        <v>208030</v>
      </c>
      <c r="I31" s="151">
        <f t="shared" ref="I31:Z31" si="16">I30</f>
        <v>2449272.63</v>
      </c>
      <c r="J31" s="151">
        <f t="shared" si="16"/>
        <v>506390.7009980008</v>
      </c>
      <c r="K31" s="151">
        <f t="shared" si="16"/>
        <v>1942881.9290019991</v>
      </c>
      <c r="L31" s="151">
        <f t="shared" si="16"/>
        <v>161906.82741683326</v>
      </c>
      <c r="M31" s="151">
        <f t="shared" si="16"/>
        <v>200200</v>
      </c>
      <c r="N31" s="151">
        <f t="shared" si="16"/>
        <v>408230</v>
      </c>
      <c r="O31" s="151">
        <f t="shared" si="16"/>
        <v>0</v>
      </c>
      <c r="P31" s="151">
        <f t="shared" si="16"/>
        <v>200200</v>
      </c>
      <c r="Q31" s="151">
        <f t="shared" si="16"/>
        <v>408230</v>
      </c>
      <c r="R31" s="151">
        <f t="shared" si="16"/>
        <v>181181</v>
      </c>
      <c r="S31" s="151">
        <f t="shared" si="16"/>
        <v>589411</v>
      </c>
      <c r="T31" s="151">
        <f t="shared" si="16"/>
        <v>838310</v>
      </c>
      <c r="U31" s="151">
        <f t="shared" si="16"/>
        <v>1427721</v>
      </c>
      <c r="V31" s="151">
        <f t="shared" si="16"/>
        <v>748000</v>
      </c>
      <c r="W31" s="151">
        <f t="shared" si="16"/>
        <v>364903.31</v>
      </c>
      <c r="X31" s="151">
        <f t="shared" si="16"/>
        <v>1810817.69</v>
      </c>
      <c r="Y31" s="151">
        <f t="shared" si="16"/>
        <v>0</v>
      </c>
      <c r="Z31" s="151">
        <f t="shared" si="16"/>
        <v>1810817.69</v>
      </c>
      <c r="AA31" s="278">
        <f>W31+Z31</f>
        <v>2175721</v>
      </c>
    </row>
    <row r="32" spans="2:27" s="22" customFormat="1" ht="12.75" x14ac:dyDescent="0.2">
      <c r="B32" s="137">
        <v>1</v>
      </c>
      <c r="C32" s="508" t="s">
        <v>112</v>
      </c>
      <c r="D32" s="342" t="s">
        <v>8</v>
      </c>
      <c r="E32" s="172"/>
      <c r="F32" s="172"/>
      <c r="G32" s="385">
        <v>5405150</v>
      </c>
      <c r="H32" s="385">
        <v>632490</v>
      </c>
      <c r="I32" s="386">
        <v>7274331.9400000004</v>
      </c>
      <c r="J32" s="385">
        <v>2022371.0405529998</v>
      </c>
      <c r="K32" s="386">
        <f t="shared" si="0"/>
        <v>5251960.8994470006</v>
      </c>
      <c r="L32" s="386">
        <f t="shared" si="1"/>
        <v>437663.40828725003</v>
      </c>
      <c r="M32" s="386">
        <v>580000</v>
      </c>
      <c r="N32" s="385">
        <f t="shared" si="2"/>
        <v>1212490</v>
      </c>
      <c r="O32" s="90">
        <v>0</v>
      </c>
      <c r="P32" s="90">
        <f t="shared" si="3"/>
        <v>580000</v>
      </c>
      <c r="Q32" s="258">
        <f t="shared" si="4"/>
        <v>1212490</v>
      </c>
      <c r="R32" s="90">
        <f t="shared" si="5"/>
        <v>524900</v>
      </c>
      <c r="S32" s="258">
        <f t="shared" si="6"/>
        <v>1737390</v>
      </c>
      <c r="T32" s="90">
        <v>0</v>
      </c>
      <c r="U32" s="258">
        <f t="shared" si="7"/>
        <v>1737390</v>
      </c>
      <c r="V32" s="258">
        <v>700000</v>
      </c>
      <c r="W32" s="90">
        <v>1256056.1399999999</v>
      </c>
      <c r="X32" s="90">
        <f t="shared" si="8"/>
        <v>1181333.8600000001</v>
      </c>
      <c r="Y32" s="90">
        <f>V32*2-X32</f>
        <v>218666.1399999999</v>
      </c>
      <c r="Z32" s="90">
        <f t="shared" si="9"/>
        <v>1400000</v>
      </c>
    </row>
    <row r="33" spans="2:28" s="22" customFormat="1" ht="12.75" customHeight="1" x14ac:dyDescent="0.2">
      <c r="B33" s="171">
        <v>2</v>
      </c>
      <c r="C33" s="509"/>
      <c r="D33" s="205" t="s">
        <v>213</v>
      </c>
      <c r="E33" s="92"/>
      <c r="F33" s="92"/>
      <c r="G33" s="258">
        <v>0</v>
      </c>
      <c r="H33" s="258">
        <v>0</v>
      </c>
      <c r="I33" s="90">
        <v>0</v>
      </c>
      <c r="J33" s="258">
        <v>0</v>
      </c>
      <c r="K33" s="90">
        <f t="shared" si="0"/>
        <v>0</v>
      </c>
      <c r="L33" s="90">
        <f t="shared" si="1"/>
        <v>0</v>
      </c>
      <c r="M33" s="90">
        <v>0</v>
      </c>
      <c r="N33" s="258">
        <f t="shared" si="2"/>
        <v>0</v>
      </c>
      <c r="O33" s="90">
        <v>0</v>
      </c>
      <c r="P33" s="90">
        <f t="shared" si="3"/>
        <v>0</v>
      </c>
      <c r="Q33" s="258">
        <f t="shared" si="4"/>
        <v>0</v>
      </c>
      <c r="R33" s="90">
        <f t="shared" si="5"/>
        <v>0</v>
      </c>
      <c r="S33" s="258">
        <f t="shared" si="6"/>
        <v>0</v>
      </c>
      <c r="T33" s="90">
        <v>0</v>
      </c>
      <c r="U33" s="258">
        <f t="shared" si="7"/>
        <v>0</v>
      </c>
      <c r="V33" s="258">
        <f>R33+T33</f>
        <v>0</v>
      </c>
      <c r="W33" s="90">
        <v>0</v>
      </c>
      <c r="X33" s="90">
        <f t="shared" si="8"/>
        <v>0</v>
      </c>
      <c r="Y33" s="90">
        <f>V33*2-X33</f>
        <v>0</v>
      </c>
      <c r="Z33" s="90">
        <f t="shared" si="9"/>
        <v>0</v>
      </c>
    </row>
    <row r="34" spans="2:28" s="22" customFormat="1" ht="12.75" x14ac:dyDescent="0.2">
      <c r="B34" s="171">
        <v>3</v>
      </c>
      <c r="C34" s="509"/>
      <c r="D34" s="343" t="s">
        <v>53</v>
      </c>
      <c r="E34" s="92"/>
      <c r="F34" s="92"/>
      <c r="G34" s="258">
        <v>0</v>
      </c>
      <c r="H34" s="258">
        <v>0</v>
      </c>
      <c r="I34" s="90">
        <v>0</v>
      </c>
      <c r="J34" s="258">
        <v>0</v>
      </c>
      <c r="K34" s="90">
        <f t="shared" si="0"/>
        <v>0</v>
      </c>
      <c r="L34" s="90">
        <f t="shared" si="1"/>
        <v>0</v>
      </c>
      <c r="M34" s="90">
        <v>0</v>
      </c>
      <c r="N34" s="258">
        <f t="shared" si="2"/>
        <v>0</v>
      </c>
      <c r="O34" s="90">
        <v>0</v>
      </c>
      <c r="P34" s="90">
        <f t="shared" si="3"/>
        <v>0</v>
      </c>
      <c r="Q34" s="258">
        <f t="shared" si="4"/>
        <v>0</v>
      </c>
      <c r="R34" s="90">
        <f t="shared" si="5"/>
        <v>0</v>
      </c>
      <c r="S34" s="258">
        <f t="shared" si="6"/>
        <v>0</v>
      </c>
      <c r="T34" s="90">
        <v>0</v>
      </c>
      <c r="U34" s="258">
        <f t="shared" si="7"/>
        <v>0</v>
      </c>
      <c r="V34" s="258">
        <f>R34+T34</f>
        <v>0</v>
      </c>
      <c r="W34" s="90">
        <v>0</v>
      </c>
      <c r="X34" s="90">
        <f t="shared" si="8"/>
        <v>0</v>
      </c>
      <c r="Y34" s="90">
        <f>V34*2-X34</f>
        <v>0</v>
      </c>
      <c r="Z34" s="90">
        <f t="shared" si="9"/>
        <v>0</v>
      </c>
    </row>
    <row r="35" spans="2:28" s="22" customFormat="1" ht="13.5" thickBot="1" x14ac:dyDescent="0.25">
      <c r="B35" s="138"/>
      <c r="C35" s="510"/>
      <c r="D35" s="2" t="s">
        <v>7</v>
      </c>
      <c r="E35" s="2">
        <v>4365000</v>
      </c>
      <c r="F35" s="139"/>
      <c r="G35" s="151">
        <v>5405150</v>
      </c>
      <c r="H35" s="151">
        <f t="shared" ref="H35:Z35" si="17">SUM(H32:H34)</f>
        <v>632490</v>
      </c>
      <c r="I35" s="263">
        <f t="shared" si="17"/>
        <v>7274331.9400000004</v>
      </c>
      <c r="J35" s="263">
        <f t="shared" si="17"/>
        <v>2022371.0405529998</v>
      </c>
      <c r="K35" s="263">
        <f t="shared" si="17"/>
        <v>5251960.8994470006</v>
      </c>
      <c r="L35" s="263">
        <f t="shared" si="17"/>
        <v>437663.40828725003</v>
      </c>
      <c r="M35" s="263">
        <f t="shared" si="17"/>
        <v>580000</v>
      </c>
      <c r="N35" s="151">
        <f t="shared" si="17"/>
        <v>1212490</v>
      </c>
      <c r="O35" s="151">
        <f t="shared" si="17"/>
        <v>0</v>
      </c>
      <c r="P35" s="151">
        <f t="shared" si="17"/>
        <v>580000</v>
      </c>
      <c r="Q35" s="151">
        <f t="shared" si="17"/>
        <v>1212490</v>
      </c>
      <c r="R35" s="151">
        <f t="shared" si="17"/>
        <v>524900</v>
      </c>
      <c r="S35" s="151">
        <f t="shared" si="17"/>
        <v>1737390</v>
      </c>
      <c r="T35" s="151">
        <f t="shared" si="17"/>
        <v>0</v>
      </c>
      <c r="U35" s="151">
        <f t="shared" si="17"/>
        <v>1737390</v>
      </c>
      <c r="V35" s="151">
        <f t="shared" si="17"/>
        <v>700000</v>
      </c>
      <c r="W35" s="151">
        <f t="shared" si="17"/>
        <v>1256056.1399999999</v>
      </c>
      <c r="X35" s="151">
        <f t="shared" si="17"/>
        <v>1181333.8600000001</v>
      </c>
      <c r="Y35" s="151">
        <f t="shared" si="17"/>
        <v>218666.1399999999</v>
      </c>
      <c r="Z35" s="151">
        <f t="shared" si="17"/>
        <v>1400000</v>
      </c>
      <c r="AA35" s="278">
        <f>W35+Z35</f>
        <v>2656056.1399999997</v>
      </c>
    </row>
    <row r="36" spans="2:28" s="89" customFormat="1" ht="12.75" x14ac:dyDescent="0.2">
      <c r="B36" s="168">
        <v>1</v>
      </c>
      <c r="C36" s="505" t="s">
        <v>248</v>
      </c>
      <c r="D36" s="345" t="s">
        <v>8</v>
      </c>
      <c r="E36" s="170"/>
      <c r="F36" s="170"/>
      <c r="G36" s="340">
        <v>302660</v>
      </c>
      <c r="H36" s="340">
        <v>26000</v>
      </c>
      <c r="I36" s="262">
        <v>438776.13</v>
      </c>
      <c r="J36" s="340">
        <v>134111.33730000001</v>
      </c>
      <c r="K36" s="262">
        <f t="shared" si="0"/>
        <v>304664.79269999999</v>
      </c>
      <c r="L36" s="262">
        <f t="shared" si="1"/>
        <v>25388.732724999998</v>
      </c>
      <c r="M36" s="262">
        <v>47130</v>
      </c>
      <c r="N36" s="340">
        <f t="shared" si="2"/>
        <v>73130</v>
      </c>
      <c r="O36" s="90">
        <v>0</v>
      </c>
      <c r="P36" s="90">
        <f t="shared" si="3"/>
        <v>47130</v>
      </c>
      <c r="Q36" s="258">
        <f t="shared" si="4"/>
        <v>73130</v>
      </c>
      <c r="R36" s="90">
        <f t="shared" si="5"/>
        <v>42653</v>
      </c>
      <c r="S36" s="258">
        <f t="shared" si="6"/>
        <v>115783</v>
      </c>
      <c r="T36" s="90">
        <v>0</v>
      </c>
      <c r="U36" s="258">
        <f t="shared" si="7"/>
        <v>115783</v>
      </c>
      <c r="V36" s="258">
        <v>45000</v>
      </c>
      <c r="W36" s="90">
        <v>115318.07</v>
      </c>
      <c r="X36" s="90">
        <f t="shared" si="8"/>
        <v>45464.929999999993</v>
      </c>
      <c r="Y36" s="90">
        <v>11217</v>
      </c>
      <c r="Z36" s="90">
        <f t="shared" si="9"/>
        <v>56681.929999999993</v>
      </c>
    </row>
    <row r="37" spans="2:28" s="91" customFormat="1" ht="13.5" thickBot="1" x14ac:dyDescent="0.25">
      <c r="B37" s="138"/>
      <c r="C37" s="506"/>
      <c r="D37" s="344" t="s">
        <v>7</v>
      </c>
      <c r="E37" s="2">
        <v>172000</v>
      </c>
      <c r="F37" s="139"/>
      <c r="G37" s="151">
        <v>302660</v>
      </c>
      <c r="H37" s="151">
        <f>H36</f>
        <v>26000</v>
      </c>
      <c r="I37" s="263">
        <v>438776.13</v>
      </c>
      <c r="J37" s="151">
        <f t="shared" ref="J37:Z37" si="18">J36</f>
        <v>134111.33730000001</v>
      </c>
      <c r="K37" s="151">
        <f t="shared" si="18"/>
        <v>304664.79269999999</v>
      </c>
      <c r="L37" s="151">
        <f t="shared" si="18"/>
        <v>25388.732724999998</v>
      </c>
      <c r="M37" s="151">
        <f t="shared" si="18"/>
        <v>47130</v>
      </c>
      <c r="N37" s="151">
        <f t="shared" si="18"/>
        <v>73130</v>
      </c>
      <c r="O37" s="151">
        <f t="shared" si="18"/>
        <v>0</v>
      </c>
      <c r="P37" s="151">
        <f t="shared" si="18"/>
        <v>47130</v>
      </c>
      <c r="Q37" s="151">
        <f t="shared" si="18"/>
        <v>73130</v>
      </c>
      <c r="R37" s="151">
        <f t="shared" si="18"/>
        <v>42653</v>
      </c>
      <c r="S37" s="151">
        <f t="shared" si="18"/>
        <v>115783</v>
      </c>
      <c r="T37" s="151">
        <f t="shared" si="18"/>
        <v>0</v>
      </c>
      <c r="U37" s="151">
        <f t="shared" si="18"/>
        <v>115783</v>
      </c>
      <c r="V37" s="151">
        <f t="shared" si="18"/>
        <v>45000</v>
      </c>
      <c r="W37" s="151">
        <f t="shared" si="18"/>
        <v>115318.07</v>
      </c>
      <c r="X37" s="151">
        <f t="shared" si="18"/>
        <v>45464.929999999993</v>
      </c>
      <c r="Y37" s="151">
        <f t="shared" si="18"/>
        <v>11217</v>
      </c>
      <c r="Z37" s="151">
        <f t="shared" si="18"/>
        <v>56681.929999999993</v>
      </c>
      <c r="AA37" s="278">
        <f>W37+Z37</f>
        <v>172000</v>
      </c>
      <c r="AB37" s="278"/>
    </row>
    <row r="38" spans="2:28" s="89" customFormat="1" ht="12.75" x14ac:dyDescent="0.2">
      <c r="B38" s="148">
        <v>1</v>
      </c>
      <c r="C38" s="507" t="s">
        <v>270</v>
      </c>
      <c r="D38" s="342" t="s">
        <v>8</v>
      </c>
      <c r="E38" s="172"/>
      <c r="F38" s="172"/>
      <c r="G38" s="385">
        <v>618000</v>
      </c>
      <c r="H38" s="385">
        <v>0</v>
      </c>
      <c r="I38" s="386">
        <v>56467.93</v>
      </c>
      <c r="J38" s="385">
        <v>183520.76040000006</v>
      </c>
      <c r="K38" s="386">
        <v>0</v>
      </c>
      <c r="L38" s="386">
        <v>0</v>
      </c>
      <c r="M38" s="386">
        <v>0</v>
      </c>
      <c r="N38" s="385">
        <v>0</v>
      </c>
      <c r="O38" s="90">
        <v>0</v>
      </c>
      <c r="P38" s="90">
        <f t="shared" si="3"/>
        <v>0</v>
      </c>
      <c r="Q38" s="258">
        <f t="shared" si="4"/>
        <v>0</v>
      </c>
      <c r="R38" s="90">
        <f t="shared" si="5"/>
        <v>0</v>
      </c>
      <c r="S38" s="258">
        <f t="shared" si="6"/>
        <v>0</v>
      </c>
      <c r="T38" s="90">
        <v>0</v>
      </c>
      <c r="U38" s="258">
        <f t="shared" si="7"/>
        <v>0</v>
      </c>
      <c r="V38" s="258">
        <v>32000</v>
      </c>
      <c r="W38" s="90">
        <v>0</v>
      </c>
      <c r="X38" s="90">
        <f t="shared" si="8"/>
        <v>32000</v>
      </c>
      <c r="Y38" s="90">
        <v>0</v>
      </c>
      <c r="Z38" s="90">
        <f t="shared" si="9"/>
        <v>32000</v>
      </c>
    </row>
    <row r="39" spans="2:28" s="91" customFormat="1" ht="13.5" thickBot="1" x14ac:dyDescent="0.25">
      <c r="B39" s="138"/>
      <c r="C39" s="506"/>
      <c r="D39" s="344" t="s">
        <v>7</v>
      </c>
      <c r="E39" s="2">
        <v>32000</v>
      </c>
      <c r="F39" s="139"/>
      <c r="G39" s="151">
        <v>618000</v>
      </c>
      <c r="H39" s="151">
        <v>0</v>
      </c>
      <c r="I39" s="263">
        <f t="shared" ref="I39:Z39" si="19">I38</f>
        <v>56467.93</v>
      </c>
      <c r="J39" s="263">
        <f t="shared" si="19"/>
        <v>183520.76040000006</v>
      </c>
      <c r="K39" s="263">
        <f t="shared" si="19"/>
        <v>0</v>
      </c>
      <c r="L39" s="263">
        <f t="shared" si="19"/>
        <v>0</v>
      </c>
      <c r="M39" s="263">
        <f t="shared" si="19"/>
        <v>0</v>
      </c>
      <c r="N39" s="151">
        <f t="shared" si="19"/>
        <v>0</v>
      </c>
      <c r="O39" s="151">
        <f t="shared" si="19"/>
        <v>0</v>
      </c>
      <c r="P39" s="151">
        <f t="shared" si="19"/>
        <v>0</v>
      </c>
      <c r="Q39" s="151">
        <f t="shared" si="19"/>
        <v>0</v>
      </c>
      <c r="R39" s="151">
        <f t="shared" si="19"/>
        <v>0</v>
      </c>
      <c r="S39" s="151">
        <f t="shared" si="19"/>
        <v>0</v>
      </c>
      <c r="T39" s="151">
        <f t="shared" si="19"/>
        <v>0</v>
      </c>
      <c r="U39" s="151">
        <f t="shared" si="19"/>
        <v>0</v>
      </c>
      <c r="V39" s="151">
        <f t="shared" si="19"/>
        <v>32000</v>
      </c>
      <c r="W39" s="151">
        <f t="shared" si="19"/>
        <v>0</v>
      </c>
      <c r="X39" s="151">
        <f t="shared" si="19"/>
        <v>32000</v>
      </c>
      <c r="Y39" s="151">
        <f t="shared" si="19"/>
        <v>0</v>
      </c>
      <c r="Z39" s="151">
        <f t="shared" si="19"/>
        <v>32000</v>
      </c>
      <c r="AA39" s="278">
        <f>W39+Z39</f>
        <v>32000</v>
      </c>
    </row>
    <row r="40" spans="2:28" s="89" customFormat="1" ht="12.75" x14ac:dyDescent="0.2">
      <c r="B40" s="168">
        <v>1</v>
      </c>
      <c r="C40" s="505" t="s">
        <v>2</v>
      </c>
      <c r="D40" s="345" t="s">
        <v>8</v>
      </c>
      <c r="E40" s="170"/>
      <c r="F40" s="170"/>
      <c r="G40" s="340">
        <v>3003710.54</v>
      </c>
      <c r="H40" s="340">
        <f>ROUND(G40*475480/4411810,0)</f>
        <v>323723</v>
      </c>
      <c r="I40" s="262">
        <v>4360299.0199999996</v>
      </c>
      <c r="J40" s="340">
        <v>375106.0474650003</v>
      </c>
      <c r="K40" s="262">
        <f t="shared" si="0"/>
        <v>3985192.9725349993</v>
      </c>
      <c r="L40" s="262">
        <f t="shared" si="1"/>
        <v>332099.4143779166</v>
      </c>
      <c r="M40" s="262">
        <v>403000</v>
      </c>
      <c r="N40" s="340">
        <f t="shared" si="2"/>
        <v>726723</v>
      </c>
      <c r="O40" s="90">
        <v>0</v>
      </c>
      <c r="P40" s="90">
        <f t="shared" si="3"/>
        <v>403000</v>
      </c>
      <c r="Q40" s="258">
        <f t="shared" si="4"/>
        <v>726723</v>
      </c>
      <c r="R40" s="90">
        <v>364647</v>
      </c>
      <c r="S40" s="258">
        <f t="shared" si="6"/>
        <v>1091370</v>
      </c>
      <c r="T40" s="90">
        <v>0</v>
      </c>
      <c r="U40" s="258">
        <f t="shared" si="7"/>
        <v>1091370</v>
      </c>
      <c r="V40" s="258">
        <v>365000</v>
      </c>
      <c r="W40" s="90">
        <v>722095.56</v>
      </c>
      <c r="X40" s="90">
        <f t="shared" si="8"/>
        <v>734274.44</v>
      </c>
      <c r="Y40" s="90">
        <v>0</v>
      </c>
      <c r="Z40" s="90">
        <f t="shared" si="9"/>
        <v>734274.44</v>
      </c>
    </row>
    <row r="41" spans="2:28" s="89" customFormat="1" ht="12.75" customHeight="1" x14ac:dyDescent="0.2">
      <c r="B41" s="149">
        <v>2</v>
      </c>
      <c r="C41" s="511"/>
      <c r="D41" s="205" t="s">
        <v>213</v>
      </c>
      <c r="E41" s="5"/>
      <c r="F41" s="5"/>
      <c r="G41" s="258">
        <v>411777.97</v>
      </c>
      <c r="H41" s="340">
        <f>ROUND(G41*475480/4411810,0)</f>
        <v>44379</v>
      </c>
      <c r="I41" s="90">
        <v>294830.43</v>
      </c>
      <c r="J41" s="258">
        <v>101056.2099999999</v>
      </c>
      <c r="K41" s="90">
        <f t="shared" si="0"/>
        <v>193774.22000000009</v>
      </c>
      <c r="L41" s="90">
        <f t="shared" si="1"/>
        <v>16147.851666666675</v>
      </c>
      <c r="M41" s="90">
        <v>4800</v>
      </c>
      <c r="N41" s="258">
        <f t="shared" si="2"/>
        <v>49179</v>
      </c>
      <c r="O41" s="90">
        <v>0</v>
      </c>
      <c r="P41" s="90">
        <f t="shared" si="3"/>
        <v>4800</v>
      </c>
      <c r="Q41" s="258">
        <f t="shared" si="4"/>
        <v>49179</v>
      </c>
      <c r="R41" s="90">
        <f t="shared" si="5"/>
        <v>4344</v>
      </c>
      <c r="S41" s="258">
        <f t="shared" si="6"/>
        <v>53523</v>
      </c>
      <c r="T41" s="90">
        <v>0</v>
      </c>
      <c r="U41" s="258">
        <f t="shared" si="7"/>
        <v>53523</v>
      </c>
      <c r="V41" s="258">
        <v>4400</v>
      </c>
      <c r="W41" s="90">
        <v>2910.9500000000003</v>
      </c>
      <c r="X41" s="90">
        <f t="shared" si="8"/>
        <v>55012.05</v>
      </c>
      <c r="Y41" s="90">
        <v>0</v>
      </c>
      <c r="Z41" s="90">
        <f t="shared" si="9"/>
        <v>55012.05</v>
      </c>
    </row>
    <row r="42" spans="2:28" s="89" customFormat="1" ht="12.75" customHeight="1" x14ac:dyDescent="0.2">
      <c r="B42" s="189">
        <v>3</v>
      </c>
      <c r="C42" s="512"/>
      <c r="D42" s="5" t="s">
        <v>190</v>
      </c>
      <c r="E42" s="5"/>
      <c r="F42" s="5"/>
      <c r="G42" s="258">
        <v>8483.74</v>
      </c>
      <c r="H42" s="340">
        <f>ROUND(G42*475480/4411810,0)</f>
        <v>914</v>
      </c>
      <c r="I42" s="90">
        <v>0</v>
      </c>
      <c r="J42" s="258">
        <v>0</v>
      </c>
      <c r="K42" s="90">
        <f t="shared" si="0"/>
        <v>0</v>
      </c>
      <c r="L42" s="90">
        <f t="shared" si="1"/>
        <v>0</v>
      </c>
      <c r="M42" s="90">
        <v>0</v>
      </c>
      <c r="N42" s="258">
        <f t="shared" si="2"/>
        <v>914</v>
      </c>
      <c r="O42" s="90">
        <v>0</v>
      </c>
      <c r="P42" s="90">
        <f t="shared" si="3"/>
        <v>0</v>
      </c>
      <c r="Q42" s="258">
        <f t="shared" si="4"/>
        <v>914</v>
      </c>
      <c r="R42" s="90">
        <f t="shared" si="5"/>
        <v>0</v>
      </c>
      <c r="S42" s="258">
        <f t="shared" si="6"/>
        <v>914</v>
      </c>
      <c r="T42" s="90">
        <v>0</v>
      </c>
      <c r="U42" s="258">
        <f t="shared" si="7"/>
        <v>914</v>
      </c>
      <c r="V42" s="258">
        <f>R42+T42</f>
        <v>0</v>
      </c>
      <c r="W42" s="90">
        <v>0</v>
      </c>
      <c r="X42" s="90">
        <f t="shared" si="8"/>
        <v>914</v>
      </c>
      <c r="Y42" s="90">
        <v>0</v>
      </c>
      <c r="Z42" s="90">
        <f t="shared" si="9"/>
        <v>914</v>
      </c>
    </row>
    <row r="43" spans="2:28" s="89" customFormat="1" ht="12.75" x14ac:dyDescent="0.2">
      <c r="B43" s="189">
        <v>4</v>
      </c>
      <c r="C43" s="512"/>
      <c r="D43" s="343" t="s">
        <v>53</v>
      </c>
      <c r="E43" s="5"/>
      <c r="F43" s="141"/>
      <c r="G43" s="340">
        <v>987837.75</v>
      </c>
      <c r="H43" s="340">
        <f>ROUND(G43*475480/4411810,0)</f>
        <v>106464</v>
      </c>
      <c r="I43" s="90">
        <v>1224107.6100000001</v>
      </c>
      <c r="J43" s="258">
        <v>112593.04000000001</v>
      </c>
      <c r="K43" s="90">
        <f t="shared" si="0"/>
        <v>1111514.57</v>
      </c>
      <c r="L43" s="90">
        <f t="shared" si="1"/>
        <v>92626.214166666672</v>
      </c>
      <c r="M43" s="90">
        <v>97600</v>
      </c>
      <c r="N43" s="258">
        <f t="shared" si="2"/>
        <v>204064</v>
      </c>
      <c r="O43" s="90">
        <v>150000</v>
      </c>
      <c r="P43" s="90">
        <f t="shared" si="3"/>
        <v>247600</v>
      </c>
      <c r="Q43" s="258">
        <f t="shared" si="4"/>
        <v>354064</v>
      </c>
      <c r="R43" s="90">
        <f t="shared" si="5"/>
        <v>224078</v>
      </c>
      <c r="S43" s="258">
        <f t="shared" si="6"/>
        <v>578142</v>
      </c>
      <c r="T43" s="90">
        <v>0</v>
      </c>
      <c r="U43" s="258">
        <f t="shared" si="7"/>
        <v>578142</v>
      </c>
      <c r="V43" s="258">
        <v>225000</v>
      </c>
      <c r="W43" s="90">
        <v>556925.1</v>
      </c>
      <c r="X43" s="90">
        <f t="shared" si="8"/>
        <v>246216.90000000002</v>
      </c>
      <c r="Y43" s="90">
        <f>V43*2-X43</f>
        <v>203783.09999999998</v>
      </c>
      <c r="Z43" s="90">
        <f t="shared" si="9"/>
        <v>450000</v>
      </c>
    </row>
    <row r="44" spans="2:28" s="89" customFormat="1" ht="12.75" x14ac:dyDescent="0.2">
      <c r="B44" s="189"/>
      <c r="C44" s="512"/>
      <c r="D44" s="393" t="s">
        <v>292</v>
      </c>
      <c r="E44" s="190"/>
      <c r="F44" s="313"/>
      <c r="G44" s="339">
        <v>977800</v>
      </c>
      <c r="H44" s="339">
        <v>50000</v>
      </c>
      <c r="I44" s="391">
        <v>0</v>
      </c>
      <c r="J44" s="392">
        <v>0</v>
      </c>
      <c r="K44" s="392">
        <v>0</v>
      </c>
      <c r="L44" s="392">
        <f t="shared" si="1"/>
        <v>0</v>
      </c>
      <c r="M44" s="392">
        <v>61000</v>
      </c>
      <c r="N44" s="258">
        <f t="shared" si="2"/>
        <v>111000</v>
      </c>
      <c r="O44" s="90">
        <v>0</v>
      </c>
      <c r="P44" s="90">
        <f t="shared" si="3"/>
        <v>61000</v>
      </c>
      <c r="Q44" s="258">
        <f t="shared" si="4"/>
        <v>111000</v>
      </c>
      <c r="R44" s="90">
        <v>60000</v>
      </c>
      <c r="S44" s="258">
        <f t="shared" si="6"/>
        <v>171000</v>
      </c>
      <c r="T44" s="90">
        <v>0</v>
      </c>
      <c r="U44" s="258">
        <f t="shared" si="7"/>
        <v>171000</v>
      </c>
      <c r="V44" s="258">
        <v>61000</v>
      </c>
      <c r="W44" s="90">
        <v>171000</v>
      </c>
      <c r="X44" s="90">
        <f t="shared" si="8"/>
        <v>61000</v>
      </c>
      <c r="Y44" s="90">
        <f>V44*2-X44</f>
        <v>61000</v>
      </c>
      <c r="Z44" s="90">
        <f t="shared" si="9"/>
        <v>122000</v>
      </c>
    </row>
    <row r="45" spans="2:28" s="22" customFormat="1" ht="13.5" thickBot="1" x14ac:dyDescent="0.25">
      <c r="B45" s="138"/>
      <c r="C45" s="506"/>
      <c r="D45" s="344" t="s">
        <v>7</v>
      </c>
      <c r="E45" s="2">
        <v>3529000</v>
      </c>
      <c r="F45" s="139"/>
      <c r="G45" s="151">
        <f>SUM(G40:G44)</f>
        <v>5389610</v>
      </c>
      <c r="H45" s="151">
        <f t="shared" ref="H45:Z45" si="20">SUM(H40:H44)</f>
        <v>525480</v>
      </c>
      <c r="I45" s="151">
        <f t="shared" si="20"/>
        <v>5879237.0599999996</v>
      </c>
      <c r="J45" s="151">
        <f t="shared" si="20"/>
        <v>588755.29746500019</v>
      </c>
      <c r="K45" s="151">
        <f t="shared" si="20"/>
        <v>5290481.7625349993</v>
      </c>
      <c r="L45" s="151">
        <f t="shared" si="20"/>
        <v>440873.48021124996</v>
      </c>
      <c r="M45" s="151">
        <f t="shared" si="20"/>
        <v>566400</v>
      </c>
      <c r="N45" s="151">
        <f t="shared" si="20"/>
        <v>1091880</v>
      </c>
      <c r="O45" s="151">
        <f t="shared" si="20"/>
        <v>150000</v>
      </c>
      <c r="P45" s="151">
        <f t="shared" si="20"/>
        <v>716400</v>
      </c>
      <c r="Q45" s="151">
        <f t="shared" si="20"/>
        <v>1241880</v>
      </c>
      <c r="R45" s="151">
        <f t="shared" si="20"/>
        <v>653069</v>
      </c>
      <c r="S45" s="151">
        <f t="shared" si="20"/>
        <v>1894949</v>
      </c>
      <c r="T45" s="151">
        <f t="shared" si="20"/>
        <v>0</v>
      </c>
      <c r="U45" s="151">
        <f t="shared" si="20"/>
        <v>1894949</v>
      </c>
      <c r="V45" s="151">
        <f t="shared" si="20"/>
        <v>655400</v>
      </c>
      <c r="W45" s="151">
        <f t="shared" si="20"/>
        <v>1452931.6099999999</v>
      </c>
      <c r="X45" s="151">
        <f t="shared" si="20"/>
        <v>1097417.3900000001</v>
      </c>
      <c r="Y45" s="151">
        <f t="shared" si="20"/>
        <v>264783.09999999998</v>
      </c>
      <c r="Z45" s="151">
        <f t="shared" si="20"/>
        <v>1362200.49</v>
      </c>
      <c r="AA45" s="278">
        <f>W45+Z45</f>
        <v>2815132.0999999996</v>
      </c>
    </row>
    <row r="46" spans="2:28" s="22" customFormat="1" ht="13.5" thickBot="1" x14ac:dyDescent="0.25">
      <c r="B46" s="387"/>
      <c r="C46" s="387" t="s">
        <v>7</v>
      </c>
      <c r="D46" s="388"/>
      <c r="E46" s="389">
        <f t="shared" ref="E46:Z46" si="21">E17+E31+E8+E29+E45+E12+E21+E24+E35+E37+E39</f>
        <v>38445000</v>
      </c>
      <c r="F46" s="389">
        <v>7211000</v>
      </c>
      <c r="G46" s="341">
        <f t="shared" si="21"/>
        <v>71731280</v>
      </c>
      <c r="H46" s="341">
        <f t="shared" si="21"/>
        <v>5562000</v>
      </c>
      <c r="I46" s="341">
        <f t="shared" si="21"/>
        <v>74543385.780000016</v>
      </c>
      <c r="J46" s="341">
        <f t="shared" si="21"/>
        <v>10100062.035939848</v>
      </c>
      <c r="K46" s="341">
        <f t="shared" si="21"/>
        <v>65324058.335683994</v>
      </c>
      <c r="L46" s="341">
        <f t="shared" si="21"/>
        <v>5443671.5279736668</v>
      </c>
      <c r="M46" s="341">
        <f t="shared" si="21"/>
        <v>6966120</v>
      </c>
      <c r="N46" s="341">
        <f t="shared" si="21"/>
        <v>12528120</v>
      </c>
      <c r="O46" s="341">
        <f t="shared" si="21"/>
        <v>150000</v>
      </c>
      <c r="P46" s="341">
        <f t="shared" si="21"/>
        <v>7116120</v>
      </c>
      <c r="Q46" s="341">
        <f t="shared" si="21"/>
        <v>12678120</v>
      </c>
      <c r="R46" s="341">
        <f t="shared" si="21"/>
        <v>6440200</v>
      </c>
      <c r="S46" s="341">
        <f t="shared" si="21"/>
        <v>19118320</v>
      </c>
      <c r="T46" s="341">
        <f t="shared" si="21"/>
        <v>1241410</v>
      </c>
      <c r="U46" s="341">
        <f t="shared" si="21"/>
        <v>20359730</v>
      </c>
      <c r="V46" s="341">
        <f t="shared" si="21"/>
        <v>7400630</v>
      </c>
      <c r="W46" s="341">
        <f t="shared" si="21"/>
        <v>17743371.32</v>
      </c>
      <c r="X46" s="341">
        <f t="shared" si="21"/>
        <v>10016988.68</v>
      </c>
      <c r="Y46" s="341">
        <f t="shared" si="21"/>
        <v>5201043.68</v>
      </c>
      <c r="Z46" s="341">
        <f t="shared" si="21"/>
        <v>15218032.359999999</v>
      </c>
    </row>
    <row r="47" spans="2:28" s="22" customFormat="1" ht="12.75" x14ac:dyDescent="0.2">
      <c r="B47" s="6"/>
      <c r="C47" s="6"/>
      <c r="D47" s="6"/>
      <c r="E47" s="3"/>
      <c r="F47" s="3"/>
      <c r="L47" s="72"/>
      <c r="M47" s="72"/>
      <c r="O47" s="72"/>
      <c r="Q47" s="72"/>
      <c r="R47" s="72"/>
      <c r="S47" s="72"/>
      <c r="T47" s="72"/>
    </row>
    <row r="48" spans="2:28" s="19" customFormat="1" ht="12.75" x14ac:dyDescent="0.2">
      <c r="B48" s="490" t="s">
        <v>98</v>
      </c>
      <c r="C48" s="490"/>
      <c r="D48" s="346"/>
      <c r="E48" s="253"/>
      <c r="F48" s="253"/>
      <c r="G48" s="20"/>
      <c r="H48" s="20"/>
      <c r="I48" s="20"/>
      <c r="J48" s="20"/>
      <c r="K48" s="20"/>
      <c r="L48" s="20"/>
      <c r="M48" s="20"/>
      <c r="O48" s="20"/>
      <c r="Q48" s="20"/>
      <c r="R48" s="20"/>
      <c r="S48" s="20"/>
      <c r="T48" s="20"/>
    </row>
    <row r="49" spans="2:26" s="19" customFormat="1" ht="12.75" x14ac:dyDescent="0.2">
      <c r="B49" s="163" t="s">
        <v>187</v>
      </c>
      <c r="C49" s="163"/>
      <c r="F49" s="20"/>
      <c r="G49" s="20"/>
      <c r="H49" s="20"/>
      <c r="I49" s="20"/>
      <c r="J49" s="20"/>
      <c r="K49" s="20"/>
      <c r="L49" s="20"/>
      <c r="M49" s="20"/>
      <c r="O49" s="20"/>
      <c r="Q49" s="20"/>
      <c r="R49" s="20">
        <v>6440200</v>
      </c>
      <c r="S49" s="20"/>
      <c r="T49" s="20">
        <f>R46+T46</f>
        <v>7681610</v>
      </c>
      <c r="W49" s="20">
        <v>17572371.32</v>
      </c>
    </row>
    <row r="50" spans="2:26" s="7" customFormat="1" ht="12.75" x14ac:dyDescent="0.2">
      <c r="B50" s="24"/>
      <c r="C50" s="23"/>
      <c r="K50" s="14"/>
      <c r="L50" s="14"/>
      <c r="M50" s="14">
        <v>7211000</v>
      </c>
      <c r="N50" s="14">
        <f>M50-M46</f>
        <v>244880</v>
      </c>
      <c r="O50" s="14"/>
      <c r="Q50" s="14"/>
      <c r="R50" s="14"/>
      <c r="S50" s="14"/>
      <c r="T50" s="14"/>
      <c r="V50" s="14"/>
      <c r="W50" s="14"/>
      <c r="X50" s="14"/>
      <c r="Y50" s="14"/>
      <c r="Z50" s="14"/>
    </row>
    <row r="51" spans="2:26" s="121" customFormat="1" ht="12.75" x14ac:dyDescent="0.2">
      <c r="B51" s="20"/>
      <c r="C51" s="122"/>
      <c r="G51" s="122"/>
      <c r="H51" s="122"/>
      <c r="I51" s="122"/>
      <c r="J51" s="122"/>
      <c r="L51" s="122"/>
      <c r="M51" s="122"/>
      <c r="O51" s="122"/>
      <c r="Q51" s="122"/>
      <c r="R51" s="406"/>
      <c r="S51" s="122"/>
      <c r="T51" s="122"/>
      <c r="W51" s="122"/>
    </row>
    <row r="52" spans="2:26" s="39" customFormat="1" ht="12.75" x14ac:dyDescent="0.2">
      <c r="C52" s="67"/>
      <c r="L52" s="57"/>
      <c r="M52" s="57"/>
      <c r="O52" s="57"/>
      <c r="Q52" s="57"/>
      <c r="R52" s="57"/>
      <c r="S52" s="57"/>
      <c r="T52" s="57"/>
    </row>
    <row r="53" spans="2:26" s="39" customFormat="1" ht="12.75" x14ac:dyDescent="0.2">
      <c r="C53" s="8" t="s">
        <v>7</v>
      </c>
      <c r="D53" s="347">
        <v>525480</v>
      </c>
      <c r="E53" s="57"/>
      <c r="F53" s="57"/>
      <c r="L53" s="57"/>
      <c r="M53" s="57"/>
      <c r="O53" s="57"/>
      <c r="Q53" s="57"/>
      <c r="R53" s="57"/>
      <c r="S53" s="57"/>
      <c r="T53" s="57"/>
      <c r="W53" s="57">
        <f>W46-W49</f>
        <v>171000</v>
      </c>
    </row>
    <row r="54" spans="2:26" ht="12.75" x14ac:dyDescent="0.2">
      <c r="C54" s="250" t="s">
        <v>244</v>
      </c>
      <c r="D54" s="259">
        <v>50000</v>
      </c>
      <c r="E54" s="390">
        <v>61000</v>
      </c>
      <c r="F54" s="390">
        <f>D54+E54</f>
        <v>111000</v>
      </c>
      <c r="G54" s="35"/>
      <c r="H54" s="35"/>
      <c r="I54" s="35"/>
      <c r="J54" s="35"/>
    </row>
    <row r="55" spans="2:26" s="50" customFormat="1" ht="12.75" x14ac:dyDescent="0.2">
      <c r="C55" s="179" t="s">
        <v>250</v>
      </c>
      <c r="D55" s="179">
        <f>D53-D54</f>
        <v>475480</v>
      </c>
      <c r="E55" s="179"/>
      <c r="F55" s="179"/>
      <c r="L55" s="53"/>
      <c r="M55" s="53"/>
      <c r="O55" s="53"/>
      <c r="Q55" s="53"/>
      <c r="R55" s="53"/>
      <c r="S55" s="53"/>
      <c r="T55" s="53"/>
    </row>
    <row r="56" spans="2:26" ht="12.75" x14ac:dyDescent="0.2"/>
    <row r="57" spans="2:26" ht="45" customHeight="1" x14ac:dyDescent="0.2">
      <c r="D57" s="35"/>
    </row>
  </sheetData>
  <sheetProtection selectLockedCells="1" selectUnlockedCells="1"/>
  <autoFilter ref="D1:D56" xr:uid="{00000000-0009-0000-0000-00000B000000}"/>
  <mergeCells count="12">
    <mergeCell ref="C25:C29"/>
    <mergeCell ref="C5:C8"/>
    <mergeCell ref="C9:C12"/>
    <mergeCell ref="C13:C17"/>
    <mergeCell ref="C18:C21"/>
    <mergeCell ref="C22:C24"/>
    <mergeCell ref="C36:C37"/>
    <mergeCell ref="C38:C39"/>
    <mergeCell ref="B48:C48"/>
    <mergeCell ref="C30:C31"/>
    <mergeCell ref="C32:C35"/>
    <mergeCell ref="C40:C45"/>
  </mergeCells>
  <pageMargins left="0.15748031496062992" right="0.19685039370078741" top="0.15748031496062992" bottom="0.19685039370078741" header="0.15748031496062992" footer="0.15748031496062992"/>
  <pageSetup paperSize="9" scale="8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45"/>
  <sheetViews>
    <sheetView zoomScaleNormal="100" workbookViewId="0">
      <pane ySplit="4" topLeftCell="A5" activePane="bottomLeft" state="frozen"/>
      <selection activeCell="G30" sqref="G30"/>
      <selection pane="bottomLeft" activeCell="E3" sqref="E3"/>
    </sheetView>
  </sheetViews>
  <sheetFormatPr defaultRowHeight="45" customHeight="1" x14ac:dyDescent="0.2"/>
  <cols>
    <col min="1" max="1" width="1.5703125" style="18" customWidth="1"/>
    <col min="2" max="2" width="4.5703125" style="18" customWidth="1"/>
    <col min="3" max="3" width="26.85546875" style="22" customWidth="1"/>
    <col min="4" max="4" width="43.28515625" style="18" customWidth="1"/>
    <col min="5" max="5" width="31" style="18" customWidth="1"/>
    <col min="6" max="6" width="14" style="18" customWidth="1"/>
    <col min="7" max="7" width="10.140625" style="18" bestFit="1" customWidth="1"/>
    <col min="8" max="16384" width="9.140625" style="18"/>
  </cols>
  <sheetData>
    <row r="1" spans="2:7" ht="18" customHeight="1" x14ac:dyDescent="0.2">
      <c r="C1" s="18"/>
    </row>
    <row r="2" spans="2:7" ht="20.25" customHeight="1" x14ac:dyDescent="0.2">
      <c r="B2" s="143" t="s">
        <v>109</v>
      </c>
      <c r="C2" s="143"/>
      <c r="D2" s="143"/>
    </row>
    <row r="3" spans="2:7" ht="22.5" customHeight="1" thickBot="1" x14ac:dyDescent="0.25">
      <c r="D3" s="22"/>
      <c r="E3" s="47" t="s">
        <v>317</v>
      </c>
    </row>
    <row r="4" spans="2:7" s="22" customFormat="1" ht="28.5" customHeight="1" thickBot="1" x14ac:dyDescent="0.25">
      <c r="B4" s="416" t="s">
        <v>21</v>
      </c>
      <c r="C4" s="417" t="s">
        <v>210</v>
      </c>
      <c r="D4" s="418" t="s">
        <v>1</v>
      </c>
      <c r="E4" s="593" t="s">
        <v>316</v>
      </c>
    </row>
    <row r="5" spans="2:7" s="89" customFormat="1" ht="22.9" customHeight="1" x14ac:dyDescent="0.2">
      <c r="B5" s="148">
        <v>1</v>
      </c>
      <c r="C5" s="507" t="s">
        <v>179</v>
      </c>
      <c r="D5" s="465" t="s">
        <v>8</v>
      </c>
      <c r="E5" s="594">
        <v>5300000</v>
      </c>
    </row>
    <row r="6" spans="2:7" s="89" customFormat="1" ht="25.5" customHeight="1" x14ac:dyDescent="0.2">
      <c r="B6" s="149">
        <v>2</v>
      </c>
      <c r="C6" s="511"/>
      <c r="D6" s="466" t="s">
        <v>212</v>
      </c>
      <c r="E6" s="594">
        <v>235616</v>
      </c>
    </row>
    <row r="7" spans="2:7" s="89" customFormat="1" ht="12.75" x14ac:dyDescent="0.2">
      <c r="B7" s="189">
        <v>3</v>
      </c>
      <c r="C7" s="512"/>
      <c r="D7" s="467" t="s">
        <v>53</v>
      </c>
      <c r="E7" s="594">
        <v>180000</v>
      </c>
    </row>
    <row r="8" spans="2:7" s="91" customFormat="1" ht="18" customHeight="1" thickBot="1" x14ac:dyDescent="0.25">
      <c r="B8" s="484"/>
      <c r="C8" s="506"/>
      <c r="D8" s="477" t="s">
        <v>7</v>
      </c>
      <c r="E8" s="595">
        <v>5715616</v>
      </c>
      <c r="F8" s="89"/>
    </row>
    <row r="9" spans="2:7" s="22" customFormat="1" ht="12.75" x14ac:dyDescent="0.2">
      <c r="B9" s="485">
        <v>1</v>
      </c>
      <c r="C9" s="505" t="s">
        <v>168</v>
      </c>
      <c r="D9" s="468" t="s">
        <v>8</v>
      </c>
      <c r="E9" s="594">
        <v>2700000</v>
      </c>
      <c r="F9" s="89"/>
    </row>
    <row r="10" spans="2:7" s="22" customFormat="1" ht="13.5" customHeight="1" x14ac:dyDescent="0.2">
      <c r="B10" s="486">
        <v>2</v>
      </c>
      <c r="C10" s="513"/>
      <c r="D10" s="466" t="s">
        <v>213</v>
      </c>
      <c r="E10" s="594">
        <v>0</v>
      </c>
      <c r="F10" s="89"/>
    </row>
    <row r="11" spans="2:7" s="22" customFormat="1" ht="12.75" x14ac:dyDescent="0.2">
      <c r="B11" s="486">
        <v>3</v>
      </c>
      <c r="C11" s="513"/>
      <c r="D11" s="467" t="s">
        <v>53</v>
      </c>
      <c r="E11" s="594">
        <v>0</v>
      </c>
      <c r="F11" s="89"/>
    </row>
    <row r="12" spans="2:7" s="22" customFormat="1" ht="13.5" thickBot="1" x14ac:dyDescent="0.25">
      <c r="B12" s="483"/>
      <c r="C12" s="512"/>
      <c r="D12" s="476" t="s">
        <v>7</v>
      </c>
      <c r="E12" s="595">
        <v>2700000</v>
      </c>
      <c r="F12" s="89"/>
    </row>
    <row r="13" spans="2:7" s="89" customFormat="1" ht="12.75" x14ac:dyDescent="0.2">
      <c r="B13" s="148">
        <v>1</v>
      </c>
      <c r="C13" s="507" t="s">
        <v>274</v>
      </c>
      <c r="D13" s="465" t="s">
        <v>8</v>
      </c>
      <c r="E13" s="594">
        <v>354444.39</v>
      </c>
      <c r="G13" s="294"/>
    </row>
    <row r="14" spans="2:7" s="89" customFormat="1" ht="12.75" x14ac:dyDescent="0.2">
      <c r="B14" s="149">
        <v>2</v>
      </c>
      <c r="C14" s="511"/>
      <c r="D14" s="466" t="s">
        <v>213</v>
      </c>
      <c r="E14" s="594">
        <v>2117.5100000000002</v>
      </c>
    </row>
    <row r="15" spans="2:7" s="89" customFormat="1" ht="12.75" x14ac:dyDescent="0.2">
      <c r="B15" s="149">
        <v>3</v>
      </c>
      <c r="C15" s="511"/>
      <c r="D15" s="469" t="s">
        <v>190</v>
      </c>
      <c r="E15" s="594">
        <v>1621.71</v>
      </c>
    </row>
    <row r="16" spans="2:7" s="89" customFormat="1" ht="12.75" x14ac:dyDescent="0.2">
      <c r="B16" s="189">
        <v>4</v>
      </c>
      <c r="C16" s="512"/>
      <c r="D16" s="467" t="s">
        <v>53</v>
      </c>
      <c r="E16" s="594">
        <v>3794</v>
      </c>
    </row>
    <row r="17" spans="2:7" s="91" customFormat="1" ht="13.5" thickBot="1" x14ac:dyDescent="0.25">
      <c r="B17" s="484"/>
      <c r="C17" s="506"/>
      <c r="D17" s="477" t="s">
        <v>7</v>
      </c>
      <c r="E17" s="595">
        <v>361977.61000000004</v>
      </c>
      <c r="F17" s="89"/>
    </row>
    <row r="18" spans="2:7" s="22" customFormat="1" ht="12.75" x14ac:dyDescent="0.2">
      <c r="B18" s="482">
        <v>1</v>
      </c>
      <c r="C18" s="508" t="s">
        <v>110</v>
      </c>
      <c r="D18" s="465" t="s">
        <v>8</v>
      </c>
      <c r="E18" s="594">
        <v>1588560</v>
      </c>
      <c r="F18" s="89"/>
    </row>
    <row r="19" spans="2:7" s="22" customFormat="1" ht="17.45" customHeight="1" x14ac:dyDescent="0.2">
      <c r="B19" s="486">
        <v>2</v>
      </c>
      <c r="C19" s="509"/>
      <c r="D19" s="466" t="s">
        <v>213</v>
      </c>
      <c r="E19" s="594">
        <v>167</v>
      </c>
      <c r="F19" s="89"/>
    </row>
    <row r="20" spans="2:7" s="22" customFormat="1" ht="12.75" x14ac:dyDescent="0.2">
      <c r="B20" s="486">
        <v>3</v>
      </c>
      <c r="C20" s="509"/>
      <c r="D20" s="467" t="s">
        <v>53</v>
      </c>
      <c r="E20" s="594">
        <v>0</v>
      </c>
      <c r="F20" s="89"/>
    </row>
    <row r="21" spans="2:7" s="22" customFormat="1" ht="13.5" thickBot="1" x14ac:dyDescent="0.25">
      <c r="B21" s="484"/>
      <c r="C21" s="510"/>
      <c r="D21" s="477" t="s">
        <v>7</v>
      </c>
      <c r="E21" s="595">
        <v>1588727</v>
      </c>
      <c r="F21" s="89"/>
    </row>
    <row r="22" spans="2:7" s="22" customFormat="1" ht="12.75" x14ac:dyDescent="0.2">
      <c r="B22" s="482">
        <v>1</v>
      </c>
      <c r="C22" s="508" t="s">
        <v>111</v>
      </c>
      <c r="D22" s="465" t="s">
        <v>8</v>
      </c>
      <c r="E22" s="594">
        <v>489050.62</v>
      </c>
      <c r="F22" s="89"/>
    </row>
    <row r="23" spans="2:7" s="22" customFormat="1" ht="12.75" x14ac:dyDescent="0.2">
      <c r="B23" s="486">
        <v>2</v>
      </c>
      <c r="C23" s="509"/>
      <c r="D23" s="467" t="s">
        <v>53</v>
      </c>
      <c r="E23" s="594">
        <v>225000</v>
      </c>
      <c r="F23" s="89"/>
    </row>
    <row r="24" spans="2:7" s="22" customFormat="1" ht="13.5" thickBot="1" x14ac:dyDescent="0.25">
      <c r="B24" s="484">
        <v>3</v>
      </c>
      <c r="C24" s="510"/>
      <c r="D24" s="477" t="s">
        <v>7</v>
      </c>
      <c r="E24" s="595">
        <v>714050.62</v>
      </c>
      <c r="F24" s="89"/>
    </row>
    <row r="25" spans="2:7" s="89" customFormat="1" ht="12.75" x14ac:dyDescent="0.2">
      <c r="B25" s="168">
        <v>1</v>
      </c>
      <c r="C25" s="514" t="s">
        <v>178</v>
      </c>
      <c r="D25" s="468" t="s">
        <v>8</v>
      </c>
      <c r="E25" s="594">
        <v>47012.43</v>
      </c>
    </row>
    <row r="26" spans="2:7" s="89" customFormat="1" ht="12.75" x14ac:dyDescent="0.2">
      <c r="B26" s="149">
        <v>2</v>
      </c>
      <c r="C26" s="515"/>
      <c r="D26" s="469" t="s">
        <v>190</v>
      </c>
      <c r="E26" s="594">
        <v>0</v>
      </c>
      <c r="G26" s="294"/>
    </row>
    <row r="27" spans="2:7" s="89" customFormat="1" ht="13.5" customHeight="1" x14ac:dyDescent="0.2">
      <c r="B27" s="189">
        <v>3</v>
      </c>
      <c r="C27" s="516"/>
      <c r="D27" s="466" t="s">
        <v>213</v>
      </c>
      <c r="E27" s="594">
        <v>28000</v>
      </c>
    </row>
    <row r="28" spans="2:7" s="89" customFormat="1" ht="12.75" x14ac:dyDescent="0.2">
      <c r="B28" s="189">
        <v>4</v>
      </c>
      <c r="C28" s="516"/>
      <c r="D28" s="467" t="s">
        <v>53</v>
      </c>
      <c r="E28" s="594">
        <v>28000</v>
      </c>
    </row>
    <row r="29" spans="2:7" s="91" customFormat="1" ht="13.5" thickBot="1" x14ac:dyDescent="0.25">
      <c r="B29" s="484"/>
      <c r="C29" s="517"/>
      <c r="D29" s="477" t="s">
        <v>7</v>
      </c>
      <c r="E29" s="597">
        <v>103012.43</v>
      </c>
      <c r="F29" s="89"/>
    </row>
    <row r="30" spans="2:7" s="89" customFormat="1" ht="12.75" x14ac:dyDescent="0.2">
      <c r="B30" s="148">
        <v>1</v>
      </c>
      <c r="C30" s="507" t="s">
        <v>169</v>
      </c>
      <c r="D30" s="465" t="s">
        <v>8</v>
      </c>
      <c r="E30" s="596">
        <v>181177.83999999985</v>
      </c>
    </row>
    <row r="31" spans="2:7" s="91" customFormat="1" ht="13.5" thickBot="1" x14ac:dyDescent="0.25">
      <c r="B31" s="484"/>
      <c r="C31" s="506"/>
      <c r="D31" s="477" t="s">
        <v>7</v>
      </c>
      <c r="E31" s="597">
        <v>181177.83999999985</v>
      </c>
      <c r="F31" s="89"/>
    </row>
    <row r="32" spans="2:7" s="22" customFormat="1" ht="12.75" x14ac:dyDescent="0.2">
      <c r="B32" s="482">
        <v>1</v>
      </c>
      <c r="C32" s="508" t="s">
        <v>112</v>
      </c>
      <c r="D32" s="465" t="s">
        <v>8</v>
      </c>
      <c r="E32" s="596">
        <v>2829.0600000002887</v>
      </c>
      <c r="F32" s="89"/>
    </row>
    <row r="33" spans="2:6" s="22" customFormat="1" ht="12.75" customHeight="1" x14ac:dyDescent="0.2">
      <c r="B33" s="486">
        <v>2</v>
      </c>
      <c r="C33" s="509"/>
      <c r="D33" s="466" t="s">
        <v>213</v>
      </c>
      <c r="E33" s="594">
        <v>0</v>
      </c>
      <c r="F33" s="89"/>
    </row>
    <row r="34" spans="2:6" s="22" customFormat="1" ht="12.75" x14ac:dyDescent="0.2">
      <c r="B34" s="486">
        <v>3</v>
      </c>
      <c r="C34" s="509"/>
      <c r="D34" s="467" t="s">
        <v>53</v>
      </c>
      <c r="E34" s="594">
        <v>0</v>
      </c>
      <c r="F34" s="89"/>
    </row>
    <row r="35" spans="2:6" s="22" customFormat="1" ht="13.5" thickBot="1" x14ac:dyDescent="0.25">
      <c r="B35" s="484"/>
      <c r="C35" s="510"/>
      <c r="D35" s="474" t="s">
        <v>7</v>
      </c>
      <c r="E35" s="597">
        <v>2829.0600000002887</v>
      </c>
      <c r="F35" s="89"/>
    </row>
    <row r="36" spans="2:6" s="89" customFormat="1" ht="12.75" x14ac:dyDescent="0.2">
      <c r="B36" s="168">
        <v>1</v>
      </c>
      <c r="C36" s="505" t="s">
        <v>248</v>
      </c>
      <c r="D36" s="468" t="s">
        <v>8</v>
      </c>
      <c r="E36" s="596">
        <v>40149.31</v>
      </c>
    </row>
    <row r="37" spans="2:6" s="91" customFormat="1" ht="13.5" thickBot="1" x14ac:dyDescent="0.25">
      <c r="B37" s="484"/>
      <c r="C37" s="506"/>
      <c r="D37" s="477" t="s">
        <v>7</v>
      </c>
      <c r="E37" s="594">
        <v>40149.31</v>
      </c>
      <c r="F37" s="89"/>
    </row>
    <row r="38" spans="2:6" s="89" customFormat="1" ht="12.75" x14ac:dyDescent="0.2">
      <c r="B38" s="148">
        <v>1</v>
      </c>
      <c r="C38" s="507" t="s">
        <v>270</v>
      </c>
      <c r="D38" s="465" t="s">
        <v>8</v>
      </c>
      <c r="E38" s="594">
        <v>1103.7299999999996</v>
      </c>
    </row>
    <row r="39" spans="2:6" s="91" customFormat="1" ht="13.5" thickBot="1" x14ac:dyDescent="0.25">
      <c r="B39" s="484"/>
      <c r="C39" s="506"/>
      <c r="D39" s="477" t="s">
        <v>7</v>
      </c>
      <c r="E39" s="597">
        <v>1103.7299999999996</v>
      </c>
      <c r="F39" s="89"/>
    </row>
    <row r="40" spans="2:6" s="89" customFormat="1" ht="12.75" x14ac:dyDescent="0.2">
      <c r="B40" s="168">
        <v>1</v>
      </c>
      <c r="C40" s="505" t="s">
        <v>2</v>
      </c>
      <c r="D40" s="468" t="s">
        <v>8</v>
      </c>
      <c r="E40" s="596">
        <v>450000</v>
      </c>
    </row>
    <row r="41" spans="2:6" s="89" customFormat="1" ht="12.75" customHeight="1" x14ac:dyDescent="0.2">
      <c r="B41" s="149">
        <v>2</v>
      </c>
      <c r="C41" s="511"/>
      <c r="D41" s="466" t="s">
        <v>213</v>
      </c>
      <c r="E41" s="594">
        <v>38440.86</v>
      </c>
    </row>
    <row r="42" spans="2:6" s="89" customFormat="1" ht="12.75" customHeight="1" x14ac:dyDescent="0.2">
      <c r="B42" s="189">
        <v>3</v>
      </c>
      <c r="C42" s="512"/>
      <c r="D42" s="469" t="s">
        <v>190</v>
      </c>
      <c r="E42" s="594">
        <v>0</v>
      </c>
    </row>
    <row r="43" spans="2:6" s="89" customFormat="1" ht="12.75" x14ac:dyDescent="0.2">
      <c r="B43" s="189">
        <v>4</v>
      </c>
      <c r="C43" s="512"/>
      <c r="D43" s="467" t="s">
        <v>53</v>
      </c>
      <c r="E43" s="594">
        <v>70000</v>
      </c>
    </row>
    <row r="44" spans="2:6" s="89" customFormat="1" ht="12.75" x14ac:dyDescent="0.2">
      <c r="B44" s="189">
        <v>5</v>
      </c>
      <c r="C44" s="512"/>
      <c r="D44" s="296" t="s">
        <v>292</v>
      </c>
      <c r="E44" s="594">
        <v>6500</v>
      </c>
    </row>
    <row r="45" spans="2:6" s="22" customFormat="1" ht="13.5" thickBot="1" x14ac:dyDescent="0.25">
      <c r="B45" s="484"/>
      <c r="C45" s="506"/>
      <c r="D45" s="477" t="s">
        <v>7</v>
      </c>
      <c r="E45" s="597">
        <v>564940.86</v>
      </c>
      <c r="F45" s="89"/>
    </row>
  </sheetData>
  <sheetProtection selectLockedCells="1" selectUnlockedCells="1"/>
  <mergeCells count="11">
    <mergeCell ref="C40:C45"/>
    <mergeCell ref="C25:C29"/>
    <mergeCell ref="C30:C31"/>
    <mergeCell ref="C32:C35"/>
    <mergeCell ref="C36:C37"/>
    <mergeCell ref="C38:C39"/>
    <mergeCell ref="C5:C8"/>
    <mergeCell ref="C9:C12"/>
    <mergeCell ref="C13:C17"/>
    <mergeCell ref="C18:C21"/>
    <mergeCell ref="C22:C24"/>
  </mergeCells>
  <pageMargins left="0.15748031496062992" right="0.19685039370078741" top="0.15748031496062992" bottom="0.19685039370078741" header="0.15748031496062992" footer="0.15748031496062992"/>
  <pageSetup paperSize="9" scale="87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22"/>
  <sheetViews>
    <sheetView zoomScaleNormal="100" workbookViewId="0">
      <selection activeCell="D9" sqref="D9"/>
    </sheetView>
  </sheetViews>
  <sheetFormatPr defaultColWidth="26.85546875" defaultRowHeight="12.75" x14ac:dyDescent="0.2"/>
  <cols>
    <col min="1" max="1" width="3.42578125" style="7" customWidth="1"/>
    <col min="2" max="2" width="15.140625" style="7" customWidth="1"/>
    <col min="3" max="3" width="30.140625" style="7" customWidth="1"/>
    <col min="4" max="4" width="30.5703125" style="7" customWidth="1"/>
    <col min="5" max="16384" width="26.85546875" style="7"/>
  </cols>
  <sheetData>
    <row r="1" spans="2:4" x14ac:dyDescent="0.2">
      <c r="B1" s="25"/>
    </row>
    <row r="2" spans="2:4" x14ac:dyDescent="0.2">
      <c r="B2" s="25"/>
    </row>
    <row r="3" spans="2:4" x14ac:dyDescent="0.2">
      <c r="B3" s="25"/>
    </row>
    <row r="4" spans="2:4" x14ac:dyDescent="0.2">
      <c r="B4" s="25"/>
    </row>
    <row r="5" spans="2:4" ht="12.75" customHeight="1" x14ac:dyDescent="0.2"/>
    <row r="6" spans="2:4" x14ac:dyDescent="0.2">
      <c r="C6" s="147" t="s">
        <v>257</v>
      </c>
    </row>
    <row r="7" spans="2:4" x14ac:dyDescent="0.2">
      <c r="B7" s="8"/>
    </row>
    <row r="8" spans="2:4" x14ac:dyDescent="0.2">
      <c r="B8" s="8"/>
      <c r="C8" s="8"/>
    </row>
    <row r="9" spans="2:4" x14ac:dyDescent="0.2">
      <c r="C9" s="8"/>
      <c r="D9" s="47" t="s">
        <v>317</v>
      </c>
    </row>
    <row r="10" spans="2:4" s="8" customFormat="1" ht="44.25" customHeight="1" x14ac:dyDescent="0.2">
      <c r="B10" s="188" t="s">
        <v>21</v>
      </c>
      <c r="C10" s="188" t="s">
        <v>13</v>
      </c>
      <c r="D10" s="473" t="s">
        <v>316</v>
      </c>
    </row>
    <row r="11" spans="2:4" s="87" customFormat="1" ht="19.5" customHeight="1" x14ac:dyDescent="0.2">
      <c r="B11" s="363">
        <v>1</v>
      </c>
      <c r="C11" s="284" t="s">
        <v>148</v>
      </c>
      <c r="D11" s="5">
        <v>5058905.0199999996</v>
      </c>
    </row>
    <row r="12" spans="2:4" s="87" customFormat="1" ht="23.25" customHeight="1" x14ac:dyDescent="0.2">
      <c r="B12" s="363">
        <v>2</v>
      </c>
      <c r="C12" s="284" t="s">
        <v>53</v>
      </c>
      <c r="D12" s="5">
        <v>3802900.52</v>
      </c>
    </row>
    <row r="13" spans="2:4" s="87" customFormat="1" ht="15" customHeight="1" x14ac:dyDescent="0.2">
      <c r="B13" s="363">
        <v>3</v>
      </c>
      <c r="C13" s="284" t="s">
        <v>69</v>
      </c>
      <c r="D13" s="5">
        <v>1592576.77</v>
      </c>
    </row>
    <row r="14" spans="2:4" s="87" customFormat="1" ht="31.5" customHeight="1" x14ac:dyDescent="0.2">
      <c r="B14" s="363">
        <v>4</v>
      </c>
      <c r="C14" s="598" t="s">
        <v>8</v>
      </c>
      <c r="D14" s="5">
        <v>1566218.97</v>
      </c>
    </row>
    <row r="15" spans="2:4" s="87" customFormat="1" ht="32.25" customHeight="1" x14ac:dyDescent="0.2">
      <c r="B15" s="363">
        <v>5</v>
      </c>
      <c r="C15" s="599" t="s">
        <v>30</v>
      </c>
      <c r="D15" s="5">
        <v>271744.99</v>
      </c>
    </row>
    <row r="16" spans="2:4" s="87" customFormat="1" ht="32.25" customHeight="1" x14ac:dyDescent="0.2">
      <c r="B16" s="363">
        <v>6</v>
      </c>
      <c r="C16" s="599" t="s">
        <v>205</v>
      </c>
      <c r="D16" s="5">
        <v>31048.76</v>
      </c>
    </row>
    <row r="17" spans="2:4" s="6" customFormat="1" ht="26.25" customHeight="1" x14ac:dyDescent="0.2">
      <c r="B17" s="479"/>
      <c r="C17" s="479" t="s">
        <v>7</v>
      </c>
      <c r="D17" s="479">
        <v>12323395.029999999</v>
      </c>
    </row>
    <row r="18" spans="2:4" s="6" customFormat="1" ht="33" customHeight="1" x14ac:dyDescent="0.2">
      <c r="B18" s="3"/>
      <c r="C18" s="3"/>
    </row>
    <row r="21" spans="2:4" x14ac:dyDescent="0.2">
      <c r="C21" s="14"/>
    </row>
    <row r="22" spans="2:4" x14ac:dyDescent="0.2">
      <c r="C22" s="273"/>
    </row>
  </sheetData>
  <sheetProtection selectLockedCells="1" selectUnlockedCells="1"/>
  <pageMargins left="0.15748031496062992" right="0.19685039370078741" top="0.23622047244094491" bottom="0.27559055118110237" header="0.23622047244094491" footer="0.23622047244094491"/>
  <pageSetup paperSize="9" scale="90" firstPageNumber="0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F21"/>
  <sheetViews>
    <sheetView zoomScaleNormal="100" workbookViewId="0">
      <selection activeCell="E9" sqref="E9"/>
    </sheetView>
  </sheetViews>
  <sheetFormatPr defaultRowHeight="12.75" x14ac:dyDescent="0.2"/>
  <cols>
    <col min="1" max="1" width="1.28515625" style="22" customWidth="1"/>
    <col min="2" max="2" width="4.42578125" style="22" customWidth="1"/>
    <col min="3" max="3" width="19.42578125" style="22" customWidth="1"/>
    <col min="4" max="4" width="27.42578125" style="22" customWidth="1"/>
    <col min="5" max="5" width="19" style="22" customWidth="1"/>
    <col min="6" max="16384" width="9.140625" style="22"/>
  </cols>
  <sheetData>
    <row r="4" spans="2:6" s="15" customFormat="1" ht="12.75" customHeight="1" x14ac:dyDescent="0.2"/>
    <row r="5" spans="2:6" s="33" customFormat="1" x14ac:dyDescent="0.2"/>
    <row r="6" spans="2:6" s="30" customFormat="1" x14ac:dyDescent="0.2"/>
    <row r="7" spans="2:6" s="7" customFormat="1" x14ac:dyDescent="0.2">
      <c r="C7" s="17" t="s">
        <v>87</v>
      </c>
    </row>
    <row r="8" spans="2:6" s="7" customFormat="1" x14ac:dyDescent="0.2">
      <c r="C8" s="8"/>
    </row>
    <row r="9" spans="2:6" s="7" customFormat="1" ht="13.5" thickBot="1" x14ac:dyDescent="0.25">
      <c r="D9" s="8"/>
      <c r="E9" s="47" t="s">
        <v>317</v>
      </c>
    </row>
    <row r="10" spans="2:6" ht="26.25" thickBot="1" x14ac:dyDescent="0.25">
      <c r="B10" s="435" t="s">
        <v>21</v>
      </c>
      <c r="C10" s="301" t="s">
        <v>0</v>
      </c>
      <c r="D10" s="436" t="s">
        <v>1</v>
      </c>
      <c r="E10" s="593" t="s">
        <v>316</v>
      </c>
    </row>
    <row r="11" spans="2:6" s="18" customFormat="1" ht="38.25" customHeight="1" x14ac:dyDescent="0.2">
      <c r="B11" s="437">
        <v>1</v>
      </c>
      <c r="C11" s="518" t="s">
        <v>176</v>
      </c>
      <c r="D11" s="88" t="s">
        <v>70</v>
      </c>
      <c r="E11" s="594">
        <v>12250</v>
      </c>
    </row>
    <row r="12" spans="2:6" s="18" customFormat="1" ht="31.5" customHeight="1" x14ac:dyDescent="0.2">
      <c r="B12" s="221">
        <v>2</v>
      </c>
      <c r="C12" s="519"/>
      <c r="D12" s="334" t="s">
        <v>61</v>
      </c>
      <c r="E12" s="594">
        <v>0</v>
      </c>
      <c r="F12" s="35"/>
    </row>
    <row r="13" spans="2:6" s="18" customFormat="1" ht="33" customHeight="1" x14ac:dyDescent="0.2">
      <c r="B13" s="230">
        <v>3</v>
      </c>
      <c r="C13" s="519"/>
      <c r="D13" s="245" t="s">
        <v>242</v>
      </c>
      <c r="E13" s="594">
        <v>0</v>
      </c>
    </row>
    <row r="14" spans="2:6" ht="24" customHeight="1" thickBot="1" x14ac:dyDescent="0.25">
      <c r="B14" s="274"/>
      <c r="C14" s="520"/>
      <c r="D14" s="344" t="s">
        <v>7</v>
      </c>
      <c r="E14" s="595">
        <v>12250</v>
      </c>
    </row>
    <row r="15" spans="2:6" ht="28.5" customHeight="1" thickBot="1" x14ac:dyDescent="0.25">
      <c r="B15" s="348">
        <v>1</v>
      </c>
      <c r="C15" s="394" t="s">
        <v>86</v>
      </c>
      <c r="D15" s="111" t="s">
        <v>53</v>
      </c>
      <c r="E15" s="600">
        <v>74574.959999999992</v>
      </c>
    </row>
    <row r="16" spans="2:6" x14ac:dyDescent="0.2">
      <c r="B16" s="91"/>
      <c r="C16" s="6"/>
      <c r="D16" s="6"/>
      <c r="E16" s="294"/>
    </row>
    <row r="17" spans="1:4" s="50" customFormat="1" x14ac:dyDescent="0.2">
      <c r="A17" s="23"/>
      <c r="B17" s="58"/>
      <c r="C17" s="58"/>
      <c r="D17" s="58"/>
    </row>
    <row r="18" spans="1:4" s="15" customFormat="1" x14ac:dyDescent="0.2">
      <c r="B18" s="13"/>
      <c r="C18" s="58"/>
      <c r="D18" s="58"/>
    </row>
    <row r="19" spans="1:4" s="50" customFormat="1" x14ac:dyDescent="0.2">
      <c r="B19" s="23"/>
      <c r="C19" s="58"/>
      <c r="D19" s="18"/>
    </row>
    <row r="20" spans="1:4" s="84" customFormat="1" x14ac:dyDescent="0.2">
      <c r="D20" s="85"/>
    </row>
    <row r="21" spans="1:4" s="84" customFormat="1" x14ac:dyDescent="0.2">
      <c r="D21" s="85"/>
    </row>
  </sheetData>
  <sheetProtection selectLockedCells="1" selectUnlockedCells="1"/>
  <mergeCells count="1">
    <mergeCell ref="C11:C14"/>
  </mergeCells>
  <phoneticPr fontId="32" type="noConversion"/>
  <pageMargins left="0.15748031496063" right="0.196850393700787" top="0.23622047244094499" bottom="0.15748031496063" header="0.23622047244094499" footer="0.27559055118110198"/>
  <pageSetup paperSize="9" scale="90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038"/>
  <sheetViews>
    <sheetView zoomScaleNormal="100" workbookViewId="0">
      <pane ySplit="4" topLeftCell="A5" activePane="bottomLeft" state="frozen"/>
      <selection activeCell="J27" sqref="J27"/>
      <selection pane="bottomLeft" activeCell="E3" sqref="E3"/>
    </sheetView>
  </sheetViews>
  <sheetFormatPr defaultRowHeight="26.25" customHeight="1" x14ac:dyDescent="0.2"/>
  <cols>
    <col min="1" max="1" width="1.5703125" style="218" customWidth="1"/>
    <col min="2" max="2" width="4.85546875" style="224" customWidth="1"/>
    <col min="3" max="3" width="32.7109375" style="225" customWidth="1"/>
    <col min="4" max="4" width="49.140625" style="224" customWidth="1"/>
    <col min="5" max="5" width="26" style="223" customWidth="1"/>
    <col min="6" max="6" width="10.85546875" style="218" bestFit="1" customWidth="1"/>
    <col min="7" max="16384" width="9.140625" style="218"/>
  </cols>
  <sheetData>
    <row r="1" spans="1:5" ht="15.75" customHeight="1" x14ac:dyDescent="0.2">
      <c r="A1" s="222"/>
      <c r="B1" s="68"/>
      <c r="C1" s="222"/>
      <c r="D1" s="475"/>
    </row>
    <row r="2" spans="1:5" ht="17.25" customHeight="1" x14ac:dyDescent="0.2">
      <c r="A2" s="42"/>
      <c r="B2" s="11"/>
      <c r="C2" s="54"/>
      <c r="D2" s="11" t="s">
        <v>22</v>
      </c>
    </row>
    <row r="3" spans="1:5" ht="12.75" customHeight="1" thickBot="1" x14ac:dyDescent="0.25">
      <c r="A3" s="206"/>
      <c r="B3" s="206"/>
      <c r="C3" s="206"/>
      <c r="D3" s="206"/>
      <c r="E3" s="47" t="s">
        <v>317</v>
      </c>
    </row>
    <row r="4" spans="1:5" s="213" customFormat="1" ht="39.75" customHeight="1" thickBot="1" x14ac:dyDescent="0.25">
      <c r="A4" s="28"/>
      <c r="B4" s="289" t="s">
        <v>21</v>
      </c>
      <c r="C4" s="212" t="s">
        <v>0</v>
      </c>
      <c r="D4" s="377" t="s">
        <v>1</v>
      </c>
      <c r="E4" s="223"/>
    </row>
    <row r="5" spans="1:5" ht="12.75" customHeight="1" x14ac:dyDescent="0.2">
      <c r="A5" s="217"/>
      <c r="B5" s="304">
        <v>1</v>
      </c>
      <c r="C5" s="521" t="s">
        <v>3</v>
      </c>
      <c r="D5" s="601" t="s">
        <v>53</v>
      </c>
      <c r="E5" s="223">
        <v>418666</v>
      </c>
    </row>
    <row r="6" spans="1:5" ht="12.75" customHeight="1" x14ac:dyDescent="0.2">
      <c r="A6" s="217"/>
      <c r="B6" s="291">
        <v>2</v>
      </c>
      <c r="C6" s="522"/>
      <c r="D6" s="602" t="s">
        <v>8</v>
      </c>
      <c r="E6" s="223">
        <v>1046666</v>
      </c>
    </row>
    <row r="7" spans="1:5" ht="12.75" customHeight="1" x14ac:dyDescent="0.2">
      <c r="A7" s="217"/>
      <c r="B7" s="291">
        <v>3</v>
      </c>
      <c r="C7" s="522"/>
      <c r="D7" s="603" t="s">
        <v>148</v>
      </c>
      <c r="E7" s="223">
        <v>727064</v>
      </c>
    </row>
    <row r="8" spans="1:5" ht="12.75" customHeight="1" x14ac:dyDescent="0.2">
      <c r="A8" s="217"/>
      <c r="B8" s="291">
        <v>4</v>
      </c>
      <c r="C8" s="522"/>
      <c r="D8" s="603" t="s">
        <v>264</v>
      </c>
      <c r="E8" s="223">
        <v>104666</v>
      </c>
    </row>
    <row r="9" spans="1:5" ht="12.75" customHeight="1" x14ac:dyDescent="0.2">
      <c r="A9" s="217"/>
      <c r="B9" s="291">
        <v>5</v>
      </c>
      <c r="C9" s="522"/>
      <c r="D9" s="603" t="s">
        <v>192</v>
      </c>
      <c r="E9" s="223">
        <v>523334</v>
      </c>
    </row>
    <row r="10" spans="1:5" ht="25.5" customHeight="1" x14ac:dyDescent="0.2">
      <c r="A10" s="217"/>
      <c r="B10" s="291">
        <v>6</v>
      </c>
      <c r="C10" s="522"/>
      <c r="D10" s="603" t="s">
        <v>193</v>
      </c>
      <c r="E10" s="223">
        <v>209334</v>
      </c>
    </row>
    <row r="11" spans="1:5" ht="21" customHeight="1" x14ac:dyDescent="0.2">
      <c r="A11" s="217"/>
      <c r="B11" s="291">
        <v>7</v>
      </c>
      <c r="C11" s="522"/>
      <c r="D11" s="602" t="s">
        <v>93</v>
      </c>
      <c r="E11" s="223">
        <v>0</v>
      </c>
    </row>
    <row r="12" spans="1:5" ht="38.25" customHeight="1" x14ac:dyDescent="0.2">
      <c r="A12" s="217"/>
      <c r="B12" s="291">
        <v>8</v>
      </c>
      <c r="C12" s="522"/>
      <c r="D12" s="604" t="s">
        <v>159</v>
      </c>
      <c r="E12" s="223">
        <v>37455</v>
      </c>
    </row>
    <row r="13" spans="1:5" s="214" customFormat="1" ht="12.75" customHeight="1" thickBot="1" x14ac:dyDescent="0.25">
      <c r="A13" s="28"/>
      <c r="B13" s="292"/>
      <c r="C13" s="524"/>
      <c r="D13" s="180" t="s">
        <v>7</v>
      </c>
      <c r="E13" s="423">
        <v>3067185</v>
      </c>
    </row>
    <row r="14" spans="1:5" ht="12.75" customHeight="1" x14ac:dyDescent="0.2">
      <c r="A14" s="217"/>
      <c r="B14" s="290">
        <v>1</v>
      </c>
      <c r="C14" s="531" t="s">
        <v>4</v>
      </c>
      <c r="D14" s="605" t="s">
        <v>53</v>
      </c>
      <c r="E14" s="223">
        <v>133334</v>
      </c>
    </row>
    <row r="15" spans="1:5" ht="12.75" customHeight="1" x14ac:dyDescent="0.2">
      <c r="A15" s="217"/>
      <c r="B15" s="291">
        <v>2</v>
      </c>
      <c r="C15" s="522"/>
      <c r="D15" s="602" t="s">
        <v>8</v>
      </c>
      <c r="E15" s="223">
        <v>513386</v>
      </c>
    </row>
    <row r="16" spans="1:5" ht="12.75" customHeight="1" x14ac:dyDescent="0.2">
      <c r="A16" s="217"/>
      <c r="B16" s="291">
        <v>3</v>
      </c>
      <c r="C16" s="522"/>
      <c r="D16" s="603" t="s">
        <v>192</v>
      </c>
      <c r="E16" s="223">
        <v>33334</v>
      </c>
    </row>
    <row r="17" spans="1:5" ht="12.75" customHeight="1" x14ac:dyDescent="0.2">
      <c r="A17" s="217"/>
      <c r="B17" s="291">
        <v>4</v>
      </c>
      <c r="C17" s="522"/>
      <c r="D17" s="603" t="s">
        <v>188</v>
      </c>
      <c r="E17" s="223">
        <v>300000</v>
      </c>
    </row>
    <row r="18" spans="1:5" ht="25.5" customHeight="1" x14ac:dyDescent="0.2">
      <c r="A18" s="217"/>
      <c r="B18" s="291">
        <v>5</v>
      </c>
      <c r="C18" s="522"/>
      <c r="D18" s="603" t="s">
        <v>193</v>
      </c>
      <c r="E18" s="223">
        <v>300000</v>
      </c>
    </row>
    <row r="19" spans="1:5" ht="12.75" customHeight="1" x14ac:dyDescent="0.2">
      <c r="A19" s="217"/>
      <c r="B19" s="291">
        <v>6</v>
      </c>
      <c r="C19" s="522"/>
      <c r="D19" s="603" t="s">
        <v>264</v>
      </c>
      <c r="E19" s="223">
        <v>33334</v>
      </c>
    </row>
    <row r="20" spans="1:5" ht="12.75" customHeight="1" x14ac:dyDescent="0.2">
      <c r="A20" s="217"/>
      <c r="B20" s="291">
        <v>7</v>
      </c>
      <c r="C20" s="522"/>
      <c r="D20" s="603" t="s">
        <v>186</v>
      </c>
      <c r="E20" s="223">
        <v>80000</v>
      </c>
    </row>
    <row r="21" spans="1:5" ht="12.75" customHeight="1" x14ac:dyDescent="0.2">
      <c r="A21" s="217"/>
      <c r="B21" s="291">
        <v>8</v>
      </c>
      <c r="C21" s="522"/>
      <c r="D21" s="602" t="s">
        <v>93</v>
      </c>
      <c r="E21" s="223">
        <v>5606</v>
      </c>
    </row>
    <row r="22" spans="1:5" ht="38.25" customHeight="1" x14ac:dyDescent="0.2">
      <c r="A22" s="217"/>
      <c r="B22" s="291">
        <v>9</v>
      </c>
      <c r="C22" s="522"/>
      <c r="D22" s="604" t="s">
        <v>315</v>
      </c>
      <c r="E22" s="223">
        <v>202</v>
      </c>
    </row>
    <row r="23" spans="1:5" s="42" customFormat="1" ht="12.75" customHeight="1" thickBot="1" x14ac:dyDescent="0.25">
      <c r="A23" s="28"/>
      <c r="B23" s="292"/>
      <c r="C23" s="524"/>
      <c r="D23" s="180" t="s">
        <v>7</v>
      </c>
      <c r="E23" s="423">
        <v>1399196</v>
      </c>
    </row>
    <row r="24" spans="1:5" ht="25.9" customHeight="1" x14ac:dyDescent="0.2">
      <c r="A24" s="217"/>
      <c r="B24" s="290">
        <v>1</v>
      </c>
      <c r="C24" s="531" t="s">
        <v>5</v>
      </c>
      <c r="D24" s="605" t="s">
        <v>191</v>
      </c>
      <c r="E24" s="223">
        <v>8000</v>
      </c>
    </row>
    <row r="25" spans="1:5" ht="24" customHeight="1" x14ac:dyDescent="0.2">
      <c r="A25" s="217"/>
      <c r="B25" s="291">
        <v>2</v>
      </c>
      <c r="C25" s="522"/>
      <c r="D25" s="603" t="s">
        <v>194</v>
      </c>
      <c r="E25" s="223">
        <v>0</v>
      </c>
    </row>
    <row r="26" spans="1:5" ht="12.75" customHeight="1" thickBot="1" x14ac:dyDescent="0.25">
      <c r="A26" s="28"/>
      <c r="B26" s="292"/>
      <c r="C26" s="524"/>
      <c r="D26" s="180" t="s">
        <v>7</v>
      </c>
      <c r="E26" s="223">
        <v>8000</v>
      </c>
    </row>
    <row r="27" spans="1:5" ht="12.75" customHeight="1" x14ac:dyDescent="0.2">
      <c r="A27" s="217"/>
      <c r="B27" s="290">
        <v>1</v>
      </c>
      <c r="C27" s="531" t="s">
        <v>24</v>
      </c>
      <c r="D27" s="605" t="s">
        <v>48</v>
      </c>
      <c r="E27" s="223">
        <v>1685334</v>
      </c>
    </row>
    <row r="28" spans="1:5" ht="12.75" x14ac:dyDescent="0.2">
      <c r="A28" s="217"/>
      <c r="B28" s="291">
        <v>2</v>
      </c>
      <c r="C28" s="522"/>
      <c r="D28" s="602" t="s">
        <v>150</v>
      </c>
      <c r="E28" s="223">
        <v>1293112</v>
      </c>
    </row>
    <row r="29" spans="1:5" ht="12.75" customHeight="1" x14ac:dyDescent="0.2">
      <c r="A29" s="217"/>
      <c r="B29" s="291">
        <v>3</v>
      </c>
      <c r="C29" s="522"/>
      <c r="D29" s="602" t="s">
        <v>93</v>
      </c>
      <c r="E29" s="223">
        <v>95000</v>
      </c>
    </row>
    <row r="30" spans="1:5" ht="12.75" customHeight="1" x14ac:dyDescent="0.2">
      <c r="A30" s="217"/>
      <c r="B30" s="291">
        <v>4</v>
      </c>
      <c r="C30" s="522"/>
      <c r="D30" s="603" t="s">
        <v>265</v>
      </c>
      <c r="E30" s="223">
        <v>126666</v>
      </c>
    </row>
    <row r="31" spans="1:5" ht="25.5" customHeight="1" x14ac:dyDescent="0.2">
      <c r="A31" s="217"/>
      <c r="B31" s="291">
        <v>5</v>
      </c>
      <c r="C31" s="522"/>
      <c r="D31" s="603" t="s">
        <v>276</v>
      </c>
      <c r="E31" s="223">
        <v>13399.49</v>
      </c>
    </row>
    <row r="32" spans="1:5" s="42" customFormat="1" ht="23.25" customHeight="1" thickBot="1" x14ac:dyDescent="0.25">
      <c r="A32" s="226"/>
      <c r="B32" s="293"/>
      <c r="C32" s="524"/>
      <c r="D32" s="606" t="s">
        <v>7</v>
      </c>
      <c r="E32" s="423">
        <v>3213511.49</v>
      </c>
    </row>
    <row r="33" spans="1:5" ht="12.75" customHeight="1" x14ac:dyDescent="0.2">
      <c r="A33" s="217"/>
      <c r="B33" s="304">
        <v>1</v>
      </c>
      <c r="C33" s="521" t="s">
        <v>6</v>
      </c>
      <c r="D33" s="601" t="s">
        <v>188</v>
      </c>
      <c r="E33" s="223">
        <v>200000</v>
      </c>
    </row>
    <row r="34" spans="1:5" ht="12.75" x14ac:dyDescent="0.2">
      <c r="A34" s="217"/>
      <c r="B34" s="291">
        <v>2</v>
      </c>
      <c r="C34" s="522"/>
      <c r="D34" s="602" t="s">
        <v>8</v>
      </c>
      <c r="E34" s="223">
        <v>1465974</v>
      </c>
    </row>
    <row r="35" spans="1:5" ht="12.75" x14ac:dyDescent="0.2">
      <c r="A35" s="217"/>
      <c r="B35" s="296">
        <v>3</v>
      </c>
      <c r="C35" s="523"/>
      <c r="D35" s="607" t="s">
        <v>275</v>
      </c>
      <c r="E35" s="223">
        <v>28066</v>
      </c>
    </row>
    <row r="36" spans="1:5" ht="12.75" x14ac:dyDescent="0.2">
      <c r="A36" s="217"/>
      <c r="B36" s="296">
        <v>4</v>
      </c>
      <c r="C36" s="523"/>
      <c r="D36" s="608" t="s">
        <v>292</v>
      </c>
      <c r="E36" s="223">
        <v>0</v>
      </c>
    </row>
    <row r="37" spans="1:5" ht="26.25" customHeight="1" thickBot="1" x14ac:dyDescent="0.25">
      <c r="A37" s="28"/>
      <c r="B37" s="292"/>
      <c r="C37" s="524"/>
      <c r="D37" s="180" t="s">
        <v>7</v>
      </c>
      <c r="E37" s="223">
        <v>1694040</v>
      </c>
    </row>
    <row r="38" spans="1:5" s="214" customFormat="1" ht="29.25" customHeight="1" thickBot="1" x14ac:dyDescent="0.25">
      <c r="A38" s="28"/>
      <c r="B38" s="460">
        <v>1</v>
      </c>
      <c r="C38" s="461" t="s">
        <v>261</v>
      </c>
      <c r="D38" s="609" t="s">
        <v>194</v>
      </c>
      <c r="E38" s="423">
        <v>80000</v>
      </c>
    </row>
    <row r="39" spans="1:5" s="42" customFormat="1" ht="33" customHeight="1" thickBot="1" x14ac:dyDescent="0.25">
      <c r="A39" s="28"/>
      <c r="B39" s="167">
        <v>1</v>
      </c>
      <c r="C39" s="463" t="s">
        <v>200</v>
      </c>
      <c r="D39" s="377" t="s">
        <v>191</v>
      </c>
      <c r="E39" s="423">
        <v>231026.81</v>
      </c>
    </row>
    <row r="40" spans="1:5" s="224" customFormat="1" ht="31.5" customHeight="1" thickBot="1" x14ac:dyDescent="0.25">
      <c r="A40" s="226"/>
      <c r="B40" s="335">
        <v>1</v>
      </c>
      <c r="C40" s="277" t="s">
        <v>86</v>
      </c>
      <c r="D40" s="295" t="s">
        <v>53</v>
      </c>
      <c r="E40" s="223">
        <v>4000.19</v>
      </c>
    </row>
    <row r="41" spans="1:5" ht="16.5" customHeight="1" x14ac:dyDescent="0.2">
      <c r="A41" s="226"/>
      <c r="B41" s="457">
        <v>1</v>
      </c>
      <c r="C41" s="531" t="s">
        <v>42</v>
      </c>
      <c r="D41" s="610" t="s">
        <v>214</v>
      </c>
      <c r="E41" s="223">
        <v>140000</v>
      </c>
    </row>
    <row r="42" spans="1:5" ht="16.5" customHeight="1" x14ac:dyDescent="0.2">
      <c r="A42" s="226"/>
      <c r="B42" s="458">
        <v>2</v>
      </c>
      <c r="C42" s="532"/>
      <c r="D42" s="611" t="s">
        <v>8</v>
      </c>
      <c r="E42" s="223">
        <v>168000</v>
      </c>
    </row>
    <row r="43" spans="1:5" ht="18.75" customHeight="1" thickBot="1" x14ac:dyDescent="0.25">
      <c r="A43" s="226"/>
      <c r="B43" s="464"/>
      <c r="C43" s="533"/>
      <c r="D43" s="180" t="s">
        <v>7</v>
      </c>
      <c r="E43" s="223">
        <v>308000</v>
      </c>
    </row>
    <row r="44" spans="1:5" ht="12.75" customHeight="1" x14ac:dyDescent="0.2">
      <c r="A44" s="217"/>
      <c r="B44" s="304">
        <v>1</v>
      </c>
      <c r="C44" s="521" t="s">
        <v>78</v>
      </c>
      <c r="D44" s="612" t="s">
        <v>174</v>
      </c>
      <c r="E44" s="223">
        <v>49000</v>
      </c>
    </row>
    <row r="45" spans="1:5" ht="12.75" customHeight="1" x14ac:dyDescent="0.2">
      <c r="A45" s="217"/>
      <c r="B45" s="291">
        <v>2</v>
      </c>
      <c r="C45" s="522"/>
      <c r="D45" s="602" t="s">
        <v>65</v>
      </c>
      <c r="E45" s="223">
        <v>25000</v>
      </c>
    </row>
    <row r="46" spans="1:5" ht="12.75" customHeight="1" x14ac:dyDescent="0.2">
      <c r="A46" s="217"/>
      <c r="B46" s="291">
        <v>3</v>
      </c>
      <c r="C46" s="522"/>
      <c r="D46" s="602" t="s">
        <v>53</v>
      </c>
      <c r="E46" s="223">
        <v>54000</v>
      </c>
    </row>
    <row r="47" spans="1:5" ht="28.5" customHeight="1" x14ac:dyDescent="0.2">
      <c r="A47" s="217"/>
      <c r="B47" s="291">
        <v>4</v>
      </c>
      <c r="C47" s="522"/>
      <c r="D47" s="602" t="s">
        <v>206</v>
      </c>
      <c r="E47" s="223">
        <v>35000</v>
      </c>
    </row>
    <row r="48" spans="1:5" ht="12.75" customHeight="1" thickBot="1" x14ac:dyDescent="0.25">
      <c r="A48" s="28"/>
      <c r="B48" s="305"/>
      <c r="C48" s="523"/>
      <c r="D48" s="613" t="s">
        <v>7</v>
      </c>
      <c r="E48" s="223">
        <v>163000</v>
      </c>
    </row>
    <row r="49" spans="1:5" ht="12.75" customHeight="1" x14ac:dyDescent="0.2">
      <c r="A49" s="217"/>
      <c r="B49" s="290">
        <v>1</v>
      </c>
      <c r="C49" s="543" t="s">
        <v>245</v>
      </c>
      <c r="D49" s="610" t="s">
        <v>8</v>
      </c>
      <c r="E49" s="223">
        <v>1140204</v>
      </c>
    </row>
    <row r="50" spans="1:5" ht="12.75" customHeight="1" x14ac:dyDescent="0.2">
      <c r="A50" s="227"/>
      <c r="B50" s="291">
        <v>2</v>
      </c>
      <c r="C50" s="544"/>
      <c r="D50" s="603" t="s">
        <v>148</v>
      </c>
      <c r="E50" s="223">
        <v>1076500.1599999999</v>
      </c>
    </row>
    <row r="51" spans="1:5" ht="12.75" customHeight="1" x14ac:dyDescent="0.2">
      <c r="A51" s="227"/>
      <c r="B51" s="291">
        <v>3</v>
      </c>
      <c r="C51" s="544"/>
      <c r="D51" s="614" t="s">
        <v>48</v>
      </c>
      <c r="E51" s="223">
        <v>937866</v>
      </c>
    </row>
    <row r="52" spans="1:5" s="42" customFormat="1" ht="17.25" customHeight="1" thickBot="1" x14ac:dyDescent="0.25">
      <c r="A52" s="28"/>
      <c r="B52" s="292"/>
      <c r="C52" s="545"/>
      <c r="D52" s="615" t="s">
        <v>7</v>
      </c>
      <c r="E52" s="423">
        <v>3154570.16</v>
      </c>
    </row>
    <row r="53" spans="1:5" ht="25.5" customHeight="1" x14ac:dyDescent="0.2">
      <c r="A53" s="217"/>
      <c r="B53" s="304">
        <v>1</v>
      </c>
      <c r="C53" s="521" t="s">
        <v>80</v>
      </c>
      <c r="D53" s="612" t="s">
        <v>214</v>
      </c>
      <c r="E53" s="223">
        <v>150000</v>
      </c>
    </row>
    <row r="54" spans="1:5" ht="25.5" customHeight="1" x14ac:dyDescent="0.2">
      <c r="A54" s="217"/>
      <c r="B54" s="291">
        <v>2</v>
      </c>
      <c r="C54" s="522"/>
      <c r="D54" s="602" t="s">
        <v>215</v>
      </c>
      <c r="E54" s="223">
        <v>200000</v>
      </c>
    </row>
    <row r="55" spans="1:5" ht="12.75" customHeight="1" thickBot="1" x14ac:dyDescent="0.25">
      <c r="A55" s="28"/>
      <c r="B55" s="292"/>
      <c r="C55" s="524"/>
      <c r="D55" s="615" t="s">
        <v>7</v>
      </c>
      <c r="E55" s="223">
        <v>350000</v>
      </c>
    </row>
    <row r="56" spans="1:5" ht="12.75" customHeight="1" x14ac:dyDescent="0.2">
      <c r="A56" s="217"/>
      <c r="B56" s="304">
        <v>1</v>
      </c>
      <c r="C56" s="535" t="s">
        <v>81</v>
      </c>
      <c r="D56" s="612" t="s">
        <v>8</v>
      </c>
      <c r="E56" s="223">
        <v>230973.16999999993</v>
      </c>
    </row>
    <row r="57" spans="1:5" ht="12.75" customHeight="1" x14ac:dyDescent="0.2">
      <c r="A57" s="217"/>
      <c r="B57" s="291">
        <v>2</v>
      </c>
      <c r="C57" s="536"/>
      <c r="D57" s="616" t="s">
        <v>190</v>
      </c>
      <c r="E57" s="223">
        <v>384702.57000000007</v>
      </c>
    </row>
    <row r="58" spans="1:5" ht="12.75" customHeight="1" x14ac:dyDescent="0.2">
      <c r="A58" s="217"/>
      <c r="B58" s="291">
        <v>3</v>
      </c>
      <c r="C58" s="536"/>
      <c r="D58" s="603" t="s">
        <v>148</v>
      </c>
      <c r="E58" s="223">
        <v>52000</v>
      </c>
    </row>
    <row r="59" spans="1:5" ht="12.75" customHeight="1" x14ac:dyDescent="0.2">
      <c r="A59" s="217"/>
      <c r="B59" s="291">
        <v>4</v>
      </c>
      <c r="C59" s="536"/>
      <c r="D59" s="602" t="s">
        <v>53</v>
      </c>
      <c r="E59" s="223">
        <v>36142.430000000008</v>
      </c>
    </row>
    <row r="60" spans="1:5" ht="12.75" customHeight="1" x14ac:dyDescent="0.2">
      <c r="A60" s="217"/>
      <c r="B60" s="291">
        <v>5</v>
      </c>
      <c r="C60" s="536"/>
      <c r="D60" s="602" t="s">
        <v>214</v>
      </c>
      <c r="E60" s="223">
        <v>0</v>
      </c>
    </row>
    <row r="61" spans="1:5" ht="27.75" customHeight="1" x14ac:dyDescent="0.2">
      <c r="A61" s="217"/>
      <c r="B61" s="291">
        <v>6</v>
      </c>
      <c r="C61" s="536"/>
      <c r="D61" s="603" t="s">
        <v>194</v>
      </c>
      <c r="E61" s="223">
        <v>1840</v>
      </c>
    </row>
    <row r="62" spans="1:5" ht="17.45" customHeight="1" x14ac:dyDescent="0.2">
      <c r="A62" s="217"/>
      <c r="B62" s="296"/>
      <c r="C62" s="537"/>
      <c r="D62" s="617" t="s">
        <v>292</v>
      </c>
      <c r="E62" s="223">
        <v>275000</v>
      </c>
    </row>
    <row r="63" spans="1:5" ht="14.25" customHeight="1" thickBot="1" x14ac:dyDescent="0.25">
      <c r="A63" s="226"/>
      <c r="B63" s="293"/>
      <c r="C63" s="538"/>
      <c r="D63" s="618" t="s">
        <v>7</v>
      </c>
      <c r="E63" s="223">
        <v>980658.17</v>
      </c>
    </row>
    <row r="64" spans="1:5" ht="12.75" customHeight="1" x14ac:dyDescent="0.2">
      <c r="A64" s="217"/>
      <c r="B64" s="306">
        <v>1</v>
      </c>
      <c r="C64" s="539" t="s">
        <v>82</v>
      </c>
      <c r="D64" s="605" t="s">
        <v>192</v>
      </c>
      <c r="E64" s="223">
        <v>172329.00673833169</v>
      </c>
    </row>
    <row r="65" spans="1:6" ht="12.75" customHeight="1" x14ac:dyDescent="0.2">
      <c r="A65" s="217"/>
      <c r="B65" s="307">
        <v>2</v>
      </c>
      <c r="C65" s="540"/>
      <c r="D65" s="602" t="s">
        <v>8</v>
      </c>
      <c r="E65" s="223">
        <v>409124.70887273818</v>
      </c>
    </row>
    <row r="66" spans="1:6" ht="12.75" customHeight="1" x14ac:dyDescent="0.2">
      <c r="A66" s="217"/>
      <c r="B66" s="307">
        <v>3</v>
      </c>
      <c r="C66" s="540"/>
      <c r="D66" s="603" t="s">
        <v>188</v>
      </c>
      <c r="E66" s="223">
        <v>131410.52438893035</v>
      </c>
    </row>
    <row r="67" spans="1:6" ht="12.75" customHeight="1" x14ac:dyDescent="0.2">
      <c r="A67" s="217"/>
      <c r="B67" s="307">
        <v>4</v>
      </c>
      <c r="C67" s="540"/>
      <c r="D67" s="602" t="s">
        <v>93</v>
      </c>
      <c r="E67" s="223">
        <v>19000</v>
      </c>
    </row>
    <row r="68" spans="1:6" s="42" customFormat="1" ht="13.5" thickBot="1" x14ac:dyDescent="0.25">
      <c r="A68" s="28">
        <v>3072140</v>
      </c>
      <c r="B68" s="308"/>
      <c r="C68" s="541"/>
      <c r="D68" s="180" t="s">
        <v>7</v>
      </c>
      <c r="E68" s="423">
        <v>731864.24000000022</v>
      </c>
    </row>
    <row r="69" spans="1:6" ht="26.25" customHeight="1" x14ac:dyDescent="0.2">
      <c r="A69" s="28"/>
      <c r="B69" s="302">
        <v>1</v>
      </c>
      <c r="C69" s="542" t="s">
        <v>158</v>
      </c>
      <c r="D69" s="619" t="s">
        <v>159</v>
      </c>
      <c r="E69" s="223">
        <v>17462614.140000001</v>
      </c>
    </row>
    <row r="70" spans="1:6" ht="12.75" customHeight="1" x14ac:dyDescent="0.2">
      <c r="A70" s="28"/>
      <c r="B70" s="302">
        <v>2</v>
      </c>
      <c r="C70" s="501"/>
      <c r="D70" s="602" t="s">
        <v>93</v>
      </c>
      <c r="E70" s="223">
        <v>4583505.2</v>
      </c>
    </row>
    <row r="71" spans="1:6" ht="12.75" customHeight="1" x14ac:dyDescent="0.2">
      <c r="A71" s="28"/>
      <c r="B71" s="302">
        <v>3</v>
      </c>
      <c r="C71" s="501"/>
      <c r="D71" s="603" t="s">
        <v>192</v>
      </c>
      <c r="E71" s="223">
        <v>1058411.5599999996</v>
      </c>
    </row>
    <row r="72" spans="1:6" ht="12.75" customHeight="1" x14ac:dyDescent="0.2">
      <c r="A72" s="28"/>
      <c r="B72" s="302">
        <v>4</v>
      </c>
      <c r="C72" s="501"/>
      <c r="D72" s="602" t="s">
        <v>8</v>
      </c>
      <c r="E72" s="223">
        <v>3905884.4499999993</v>
      </c>
      <c r="F72" s="219"/>
    </row>
    <row r="73" spans="1:6" ht="12.75" customHeight="1" x14ac:dyDescent="0.2">
      <c r="A73" s="28"/>
      <c r="B73" s="375"/>
      <c r="C73" s="504"/>
      <c r="D73" s="617" t="s">
        <v>292</v>
      </c>
      <c r="E73" s="223">
        <v>1359047</v>
      </c>
    </row>
    <row r="74" spans="1:6" ht="19.5" customHeight="1" thickBot="1" x14ac:dyDescent="0.25">
      <c r="A74" s="28"/>
      <c r="B74" s="303"/>
      <c r="C74" s="502"/>
      <c r="D74" s="180" t="s">
        <v>7</v>
      </c>
      <c r="E74" s="223">
        <v>28369462.349999998</v>
      </c>
    </row>
    <row r="75" spans="1:6" ht="18" customHeight="1" x14ac:dyDescent="0.2">
      <c r="A75" s="28"/>
      <c r="B75" s="421">
        <v>1</v>
      </c>
      <c r="C75" s="525" t="s">
        <v>222</v>
      </c>
      <c r="D75" s="610" t="s">
        <v>53</v>
      </c>
      <c r="E75" s="223">
        <v>89058</v>
      </c>
    </row>
    <row r="76" spans="1:6" ht="12.75" customHeight="1" x14ac:dyDescent="0.2">
      <c r="A76" s="28"/>
      <c r="B76" s="309">
        <v>2</v>
      </c>
      <c r="C76" s="526"/>
      <c r="D76" s="611" t="s">
        <v>8</v>
      </c>
      <c r="E76" s="223">
        <v>161958</v>
      </c>
    </row>
    <row r="77" spans="1:6" ht="12.75" customHeight="1" x14ac:dyDescent="0.2">
      <c r="A77" s="28"/>
      <c r="B77" s="309">
        <v>3</v>
      </c>
      <c r="C77" s="526"/>
      <c r="D77" s="616" t="s">
        <v>84</v>
      </c>
      <c r="E77" s="223">
        <v>55044</v>
      </c>
    </row>
    <row r="78" spans="1:6" ht="15.75" customHeight="1" thickBot="1" x14ac:dyDescent="0.25">
      <c r="A78" s="28"/>
      <c r="B78" s="292"/>
      <c r="C78" s="527"/>
      <c r="D78" s="615" t="s">
        <v>7</v>
      </c>
      <c r="E78" s="223">
        <v>306060</v>
      </c>
    </row>
    <row r="79" spans="1:6" s="448" customFormat="1" ht="46.5" customHeight="1" thickBot="1" x14ac:dyDescent="0.25">
      <c r="A79" s="447"/>
      <c r="B79" s="450">
        <v>1</v>
      </c>
      <c r="C79" s="451" t="s">
        <v>207</v>
      </c>
      <c r="D79" s="620" t="s">
        <v>174</v>
      </c>
      <c r="E79" s="623">
        <v>437546</v>
      </c>
    </row>
    <row r="80" spans="1:6" s="42" customFormat="1" ht="27.75" customHeight="1" thickBot="1" x14ac:dyDescent="0.25">
      <c r="A80" s="28"/>
      <c r="B80" s="449">
        <v>1</v>
      </c>
      <c r="C80" s="454" t="s">
        <v>216</v>
      </c>
      <c r="D80" s="621" t="s">
        <v>192</v>
      </c>
      <c r="E80" s="423">
        <v>1500000</v>
      </c>
    </row>
    <row r="81" spans="1:5" s="42" customFormat="1" ht="12" customHeight="1" x14ac:dyDescent="0.2">
      <c r="A81" s="28"/>
      <c r="B81" s="452">
        <v>1</v>
      </c>
      <c r="C81" s="528" t="s">
        <v>243</v>
      </c>
      <c r="D81" s="610" t="s">
        <v>8</v>
      </c>
      <c r="E81" s="423">
        <v>4613704.57</v>
      </c>
    </row>
    <row r="82" spans="1:5" s="42" customFormat="1" ht="12.75" customHeight="1" x14ac:dyDescent="0.2">
      <c r="A82" s="28"/>
      <c r="B82" s="308">
        <v>2</v>
      </c>
      <c r="C82" s="529"/>
      <c r="D82" s="603" t="s">
        <v>148</v>
      </c>
      <c r="E82" s="423">
        <v>1815954</v>
      </c>
    </row>
    <row r="83" spans="1:5" s="42" customFormat="1" ht="12.75" customHeight="1" x14ac:dyDescent="0.2">
      <c r="A83" s="28"/>
      <c r="B83" s="308">
        <v>3</v>
      </c>
      <c r="C83" s="529"/>
      <c r="D83" s="603" t="s">
        <v>53</v>
      </c>
      <c r="E83" s="423">
        <v>364674</v>
      </c>
    </row>
    <row r="84" spans="1:5" s="42" customFormat="1" ht="12.75" customHeight="1" x14ac:dyDescent="0.2">
      <c r="A84" s="28"/>
      <c r="B84" s="308">
        <v>4</v>
      </c>
      <c r="C84" s="529"/>
      <c r="D84" s="616" t="s">
        <v>84</v>
      </c>
      <c r="E84" s="423">
        <v>6666</v>
      </c>
    </row>
    <row r="85" spans="1:5" s="42" customFormat="1" ht="13.5" customHeight="1" thickBot="1" x14ac:dyDescent="0.25">
      <c r="A85" s="28"/>
      <c r="B85" s="453"/>
      <c r="C85" s="530"/>
      <c r="D85" s="180" t="s">
        <v>7</v>
      </c>
      <c r="E85" s="423">
        <v>6800998.5700000003</v>
      </c>
    </row>
    <row r="86" spans="1:5" s="42" customFormat="1" ht="21" customHeight="1" x14ac:dyDescent="0.2">
      <c r="A86" s="28"/>
      <c r="B86" s="421">
        <v>1</v>
      </c>
      <c r="C86" s="534" t="s">
        <v>253</v>
      </c>
      <c r="D86" s="612" t="s">
        <v>8</v>
      </c>
      <c r="E86" s="423">
        <v>5064424</v>
      </c>
    </row>
    <row r="87" spans="1:5" s="42" customFormat="1" ht="24.75" customHeight="1" x14ac:dyDescent="0.2">
      <c r="A87" s="28"/>
      <c r="B87" s="309">
        <v>2</v>
      </c>
      <c r="C87" s="526"/>
      <c r="D87" s="616" t="s">
        <v>183</v>
      </c>
      <c r="E87" s="423">
        <v>365691.3</v>
      </c>
    </row>
    <row r="88" spans="1:5" s="42" customFormat="1" ht="24.75" customHeight="1" x14ac:dyDescent="0.2">
      <c r="A88" s="28"/>
      <c r="B88" s="309">
        <v>3</v>
      </c>
      <c r="C88" s="526"/>
      <c r="D88" s="616" t="s">
        <v>255</v>
      </c>
      <c r="E88" s="423">
        <v>20626</v>
      </c>
    </row>
    <row r="89" spans="1:5" s="42" customFormat="1" ht="24.75" customHeight="1" x14ac:dyDescent="0.2">
      <c r="A89" s="28"/>
      <c r="B89" s="309">
        <v>4</v>
      </c>
      <c r="C89" s="526"/>
      <c r="D89" s="622" t="s">
        <v>263</v>
      </c>
      <c r="E89" s="423">
        <v>0</v>
      </c>
    </row>
    <row r="90" spans="1:5" s="42" customFormat="1" ht="24.75" customHeight="1" x14ac:dyDescent="0.2">
      <c r="A90" s="28"/>
      <c r="B90" s="309">
        <v>5</v>
      </c>
      <c r="C90" s="526"/>
      <c r="D90" s="140" t="s">
        <v>226</v>
      </c>
      <c r="E90" s="423">
        <v>570764.43999999994</v>
      </c>
    </row>
    <row r="91" spans="1:5" s="42" customFormat="1" ht="18" customHeight="1" thickBot="1" x14ac:dyDescent="0.25">
      <c r="A91" s="28"/>
      <c r="B91" s="292"/>
      <c r="C91" s="527"/>
      <c r="D91" s="180" t="s">
        <v>7</v>
      </c>
      <c r="E91" s="423">
        <v>6021505.7400000002</v>
      </c>
    </row>
    <row r="92" spans="1:5" ht="17.25" customHeight="1" x14ac:dyDescent="0.2">
      <c r="A92" s="28"/>
      <c r="B92" s="460"/>
      <c r="C92" s="462" t="s">
        <v>7</v>
      </c>
      <c r="D92" s="609"/>
      <c r="E92" s="624"/>
    </row>
    <row r="93" spans="1:5" s="213" customFormat="1" ht="26.25" customHeight="1" x14ac:dyDescent="0.2">
      <c r="A93" s="216"/>
      <c r="B93" s="216"/>
      <c r="C93" s="217"/>
      <c r="D93" s="216"/>
      <c r="E93" s="625"/>
    </row>
    <row r="94" spans="1:5" s="213" customFormat="1" ht="12.75" customHeight="1" x14ac:dyDescent="0.2">
      <c r="A94" s="216"/>
      <c r="B94" s="626" t="s">
        <v>98</v>
      </c>
      <c r="C94" s="626"/>
      <c r="D94" s="216"/>
      <c r="E94" s="625"/>
    </row>
    <row r="95" spans="1:5" s="627" customFormat="1" ht="12.75" customHeight="1" x14ac:dyDescent="0.2">
      <c r="B95" s="628" t="s">
        <v>187</v>
      </c>
      <c r="C95" s="629"/>
      <c r="D95" s="216"/>
      <c r="E95" s="630"/>
    </row>
    <row r="96" spans="1:5" s="627" customFormat="1" ht="26.25" customHeight="1" x14ac:dyDescent="0.2">
      <c r="C96" s="631"/>
      <c r="D96" s="216"/>
      <c r="E96" s="630"/>
    </row>
    <row r="97" spans="1:5" s="87" customFormat="1" ht="26.25" customHeight="1" x14ac:dyDescent="0.2">
      <c r="C97" s="214"/>
      <c r="D97" s="632"/>
      <c r="E97" s="142"/>
    </row>
    <row r="98" spans="1:5" s="633" customFormat="1" ht="26.25" customHeight="1" x14ac:dyDescent="0.2">
      <c r="C98" s="217"/>
      <c r="D98" s="216"/>
      <c r="E98" s="634"/>
    </row>
    <row r="99" spans="1:5" s="635" customFormat="1" ht="26.25" customHeight="1" x14ac:dyDescent="0.2">
      <c r="B99" s="636"/>
      <c r="E99" s="637"/>
    </row>
    <row r="100" spans="1:5" s="635" customFormat="1" ht="12.75" customHeight="1" x14ac:dyDescent="0.2">
      <c r="B100" s="636"/>
      <c r="C100" s="207"/>
      <c r="D100" s="638"/>
      <c r="E100" s="637"/>
    </row>
    <row r="101" spans="1:5" s="639" customFormat="1" ht="12.75" customHeight="1" x14ac:dyDescent="0.2">
      <c r="C101" s="96"/>
      <c r="D101" s="89"/>
      <c r="E101" s="640"/>
    </row>
    <row r="102" spans="1:5" s="89" customFormat="1" ht="12.75" customHeight="1" x14ac:dyDescent="0.2">
      <c r="E102" s="294"/>
    </row>
    <row r="103" spans="1:5" s="213" customFormat="1" ht="12.75" customHeight="1" x14ac:dyDescent="0.2">
      <c r="A103" s="216"/>
      <c r="B103" s="216"/>
      <c r="C103" s="217"/>
      <c r="D103" s="216"/>
      <c r="E103" s="625"/>
    </row>
    <row r="104" spans="1:5" s="213" customFormat="1" ht="12.75" customHeight="1" x14ac:dyDescent="0.2">
      <c r="A104" s="216"/>
      <c r="B104" s="216"/>
      <c r="C104" s="217"/>
      <c r="D104" s="216"/>
      <c r="E104" s="625"/>
    </row>
    <row r="105" spans="1:5" s="213" customFormat="1" ht="12.75" customHeight="1" x14ac:dyDescent="0.2">
      <c r="A105" s="216"/>
      <c r="B105" s="216"/>
      <c r="C105" s="217"/>
      <c r="D105" s="216"/>
      <c r="E105" s="625"/>
    </row>
    <row r="106" spans="1:5" s="213" customFormat="1" ht="12.75" customHeight="1" x14ac:dyDescent="0.2">
      <c r="A106" s="216"/>
      <c r="B106" s="216"/>
      <c r="C106" s="217"/>
      <c r="D106" s="216"/>
      <c r="E106" s="625"/>
    </row>
    <row r="107" spans="1:5" s="213" customFormat="1" ht="12.75" customHeight="1" x14ac:dyDescent="0.2">
      <c r="A107" s="216"/>
      <c r="B107" s="216"/>
      <c r="C107" s="217"/>
      <c r="D107" s="216"/>
      <c r="E107" s="625"/>
    </row>
    <row r="108" spans="1:5" s="213" customFormat="1" ht="12.75" customHeight="1" x14ac:dyDescent="0.2">
      <c r="A108" s="216"/>
      <c r="B108" s="216"/>
      <c r="C108" s="217"/>
      <c r="D108" s="216"/>
      <c r="E108" s="625"/>
    </row>
    <row r="109" spans="1:5" s="213" customFormat="1" ht="12.75" customHeight="1" x14ac:dyDescent="0.2">
      <c r="A109" s="216"/>
      <c r="B109" s="216"/>
      <c r="C109" s="217"/>
      <c r="D109" s="216"/>
      <c r="E109" s="625"/>
    </row>
    <row r="110" spans="1:5" s="213" customFormat="1" ht="26.25" customHeight="1" x14ac:dyDescent="0.2">
      <c r="A110" s="216"/>
      <c r="B110" s="216"/>
      <c r="C110" s="217"/>
      <c r="D110" s="216"/>
      <c r="E110" s="625"/>
    </row>
    <row r="111" spans="1:5" s="213" customFormat="1" ht="26.25" customHeight="1" x14ac:dyDescent="0.2">
      <c r="A111" s="216"/>
      <c r="B111" s="216"/>
      <c r="C111" s="217"/>
      <c r="D111" s="216"/>
      <c r="E111" s="625"/>
    </row>
    <row r="112" spans="1:5" s="213" customFormat="1" ht="26.25" customHeight="1" x14ac:dyDescent="0.2">
      <c r="A112" s="216"/>
      <c r="B112" s="216"/>
      <c r="C112" s="217"/>
      <c r="D112" s="216"/>
      <c r="E112" s="625"/>
    </row>
    <row r="113" spans="1:5" s="213" customFormat="1" ht="26.25" customHeight="1" x14ac:dyDescent="0.2">
      <c r="A113" s="216"/>
      <c r="B113" s="216"/>
      <c r="C113" s="217"/>
      <c r="D113" s="216"/>
      <c r="E113" s="625"/>
    </row>
    <row r="114" spans="1:5" s="213" customFormat="1" ht="26.25" customHeight="1" x14ac:dyDescent="0.2">
      <c r="A114" s="216"/>
      <c r="B114" s="216"/>
      <c r="C114" s="217"/>
      <c r="D114" s="216"/>
      <c r="E114" s="625"/>
    </row>
    <row r="115" spans="1:5" s="213" customFormat="1" ht="26.25" customHeight="1" x14ac:dyDescent="0.2">
      <c r="A115" s="216"/>
      <c r="B115" s="216"/>
      <c r="C115" s="217"/>
      <c r="D115" s="216"/>
      <c r="E115" s="625"/>
    </row>
    <row r="116" spans="1:5" s="213" customFormat="1" ht="26.25" customHeight="1" x14ac:dyDescent="0.2">
      <c r="A116" s="216"/>
      <c r="B116" s="216"/>
      <c r="C116" s="217"/>
      <c r="D116" s="216"/>
      <c r="E116" s="625"/>
    </row>
    <row r="117" spans="1:5" s="213" customFormat="1" ht="26.25" customHeight="1" x14ac:dyDescent="0.2">
      <c r="A117" s="216"/>
      <c r="B117" s="216"/>
      <c r="C117" s="217"/>
      <c r="D117" s="216"/>
      <c r="E117" s="625"/>
    </row>
    <row r="118" spans="1:5" s="213" customFormat="1" ht="26.25" customHeight="1" x14ac:dyDescent="0.2">
      <c r="A118" s="216"/>
      <c r="B118" s="216"/>
      <c r="C118" s="217"/>
      <c r="D118" s="216"/>
      <c r="E118" s="625"/>
    </row>
    <row r="119" spans="1:5" s="213" customFormat="1" ht="26.25" customHeight="1" x14ac:dyDescent="0.2">
      <c r="A119" s="216"/>
      <c r="B119" s="216"/>
      <c r="C119" s="217"/>
      <c r="D119" s="216"/>
      <c r="E119" s="625"/>
    </row>
    <row r="120" spans="1:5" s="213" customFormat="1" ht="26.25" customHeight="1" x14ac:dyDescent="0.2">
      <c r="A120" s="216"/>
      <c r="B120" s="216"/>
      <c r="C120" s="217"/>
      <c r="D120" s="216"/>
      <c r="E120" s="625"/>
    </row>
    <row r="121" spans="1:5" s="213" customFormat="1" ht="26.25" customHeight="1" x14ac:dyDescent="0.2">
      <c r="A121" s="216"/>
      <c r="B121" s="216"/>
      <c r="C121" s="217"/>
      <c r="D121" s="216"/>
      <c r="E121" s="625"/>
    </row>
    <row r="122" spans="1:5" s="213" customFormat="1" ht="26.25" customHeight="1" x14ac:dyDescent="0.2">
      <c r="A122" s="216"/>
      <c r="B122" s="216"/>
      <c r="C122" s="217"/>
      <c r="D122" s="216"/>
      <c r="E122" s="625"/>
    </row>
    <row r="123" spans="1:5" s="213" customFormat="1" ht="26.25" customHeight="1" x14ac:dyDescent="0.2">
      <c r="A123" s="216"/>
      <c r="B123" s="216"/>
      <c r="C123" s="217"/>
      <c r="D123" s="216"/>
      <c r="E123" s="625"/>
    </row>
    <row r="124" spans="1:5" s="213" customFormat="1" ht="26.25" customHeight="1" x14ac:dyDescent="0.2">
      <c r="A124" s="216"/>
      <c r="B124" s="216"/>
      <c r="C124" s="217"/>
      <c r="D124" s="216"/>
      <c r="E124" s="625"/>
    </row>
    <row r="125" spans="1:5" s="213" customFormat="1" ht="26.25" customHeight="1" x14ac:dyDescent="0.2">
      <c r="A125" s="216"/>
      <c r="B125" s="216"/>
      <c r="C125" s="217"/>
      <c r="D125" s="216"/>
      <c r="E125" s="625"/>
    </row>
    <row r="126" spans="1:5" s="213" customFormat="1" ht="26.25" customHeight="1" x14ac:dyDescent="0.2">
      <c r="A126" s="216"/>
      <c r="B126" s="216"/>
      <c r="C126" s="217"/>
      <c r="D126" s="216"/>
      <c r="E126" s="625"/>
    </row>
    <row r="127" spans="1:5" s="213" customFormat="1" ht="26.25" customHeight="1" x14ac:dyDescent="0.2">
      <c r="A127" s="216"/>
      <c r="B127" s="216"/>
      <c r="C127" s="217"/>
      <c r="D127" s="216"/>
      <c r="E127" s="625"/>
    </row>
    <row r="128" spans="1:5" s="213" customFormat="1" ht="26.25" customHeight="1" x14ac:dyDescent="0.2">
      <c r="A128" s="216"/>
      <c r="B128" s="216"/>
      <c r="C128" s="217"/>
      <c r="D128" s="216"/>
      <c r="E128" s="625"/>
    </row>
    <row r="129" spans="1:5" s="213" customFormat="1" ht="26.25" customHeight="1" x14ac:dyDescent="0.2">
      <c r="A129" s="216"/>
      <c r="B129" s="216"/>
      <c r="C129" s="217"/>
      <c r="D129" s="216"/>
      <c r="E129" s="625"/>
    </row>
    <row r="130" spans="1:5" s="213" customFormat="1" ht="26.25" customHeight="1" x14ac:dyDescent="0.2">
      <c r="A130" s="216"/>
      <c r="B130" s="216"/>
      <c r="C130" s="217"/>
      <c r="D130" s="216"/>
      <c r="E130" s="625"/>
    </row>
    <row r="131" spans="1:5" s="213" customFormat="1" ht="26.25" customHeight="1" x14ac:dyDescent="0.2">
      <c r="A131" s="216"/>
      <c r="B131" s="216"/>
      <c r="C131" s="217"/>
      <c r="D131" s="216"/>
      <c r="E131" s="625"/>
    </row>
    <row r="132" spans="1:5" s="213" customFormat="1" ht="26.25" customHeight="1" x14ac:dyDescent="0.2">
      <c r="A132" s="216"/>
      <c r="B132" s="216"/>
      <c r="C132" s="217"/>
      <c r="D132" s="216"/>
      <c r="E132" s="625"/>
    </row>
    <row r="133" spans="1:5" s="213" customFormat="1" ht="26.25" customHeight="1" x14ac:dyDescent="0.2">
      <c r="A133" s="216"/>
      <c r="B133" s="216"/>
      <c r="C133" s="217"/>
      <c r="D133" s="216"/>
      <c r="E133" s="625"/>
    </row>
    <row r="134" spans="1:5" s="213" customFormat="1" ht="26.25" customHeight="1" x14ac:dyDescent="0.2">
      <c r="A134" s="216"/>
      <c r="B134" s="216"/>
      <c r="C134" s="217"/>
      <c r="D134" s="216"/>
      <c r="E134" s="625"/>
    </row>
    <row r="135" spans="1:5" s="213" customFormat="1" ht="26.25" customHeight="1" x14ac:dyDescent="0.2">
      <c r="A135" s="216"/>
      <c r="B135" s="216"/>
      <c r="C135" s="217"/>
      <c r="D135" s="216"/>
      <c r="E135" s="625"/>
    </row>
    <row r="136" spans="1:5" s="213" customFormat="1" ht="26.25" customHeight="1" x14ac:dyDescent="0.2">
      <c r="A136" s="216"/>
      <c r="B136" s="216"/>
      <c r="C136" s="217"/>
      <c r="D136" s="216"/>
      <c r="E136" s="625"/>
    </row>
    <row r="137" spans="1:5" s="213" customFormat="1" ht="26.25" customHeight="1" x14ac:dyDescent="0.2">
      <c r="A137" s="216"/>
      <c r="B137" s="216"/>
      <c r="C137" s="217"/>
      <c r="D137" s="216"/>
      <c r="E137" s="625"/>
    </row>
    <row r="138" spans="1:5" s="213" customFormat="1" ht="26.25" customHeight="1" x14ac:dyDescent="0.2">
      <c r="A138" s="216"/>
      <c r="B138" s="216"/>
      <c r="C138" s="217"/>
      <c r="D138" s="216"/>
      <c r="E138" s="625"/>
    </row>
    <row r="139" spans="1:5" s="213" customFormat="1" ht="26.25" customHeight="1" x14ac:dyDescent="0.2">
      <c r="A139" s="216"/>
      <c r="B139" s="216"/>
      <c r="C139" s="217"/>
      <c r="D139" s="216"/>
      <c r="E139" s="625"/>
    </row>
    <row r="140" spans="1:5" s="213" customFormat="1" ht="26.25" customHeight="1" x14ac:dyDescent="0.2">
      <c r="A140" s="216"/>
      <c r="B140" s="216"/>
      <c r="C140" s="217"/>
      <c r="D140" s="216"/>
      <c r="E140" s="625"/>
    </row>
    <row r="141" spans="1:5" s="213" customFormat="1" ht="26.25" customHeight="1" x14ac:dyDescent="0.2">
      <c r="A141" s="216"/>
      <c r="B141" s="216"/>
      <c r="C141" s="217"/>
      <c r="D141" s="216"/>
      <c r="E141" s="625"/>
    </row>
    <row r="142" spans="1:5" s="213" customFormat="1" ht="26.25" customHeight="1" x14ac:dyDescent="0.2">
      <c r="A142" s="216"/>
      <c r="B142" s="216"/>
      <c r="C142" s="217"/>
      <c r="D142" s="216"/>
      <c r="E142" s="625"/>
    </row>
    <row r="143" spans="1:5" s="213" customFormat="1" ht="26.25" customHeight="1" x14ac:dyDescent="0.2">
      <c r="A143" s="216"/>
      <c r="B143" s="216"/>
      <c r="C143" s="217"/>
      <c r="D143" s="216"/>
      <c r="E143" s="625"/>
    </row>
    <row r="144" spans="1:5" s="213" customFormat="1" ht="26.25" customHeight="1" x14ac:dyDescent="0.2">
      <c r="A144" s="216"/>
      <c r="B144" s="216"/>
      <c r="C144" s="217"/>
      <c r="D144" s="216"/>
      <c r="E144" s="625"/>
    </row>
    <row r="145" spans="1:5" s="213" customFormat="1" ht="26.25" customHeight="1" x14ac:dyDescent="0.2">
      <c r="A145" s="216"/>
      <c r="B145" s="216"/>
      <c r="C145" s="217"/>
      <c r="D145" s="216"/>
      <c r="E145" s="625"/>
    </row>
    <row r="146" spans="1:5" s="213" customFormat="1" ht="26.25" customHeight="1" x14ac:dyDescent="0.2">
      <c r="A146" s="216"/>
      <c r="B146" s="216"/>
      <c r="C146" s="217"/>
      <c r="D146" s="216"/>
      <c r="E146" s="625"/>
    </row>
    <row r="147" spans="1:5" s="213" customFormat="1" ht="26.25" customHeight="1" x14ac:dyDescent="0.2">
      <c r="A147" s="216"/>
      <c r="B147" s="216"/>
      <c r="C147" s="217"/>
      <c r="D147" s="216"/>
      <c r="E147" s="625"/>
    </row>
    <row r="148" spans="1:5" s="213" customFormat="1" ht="26.25" customHeight="1" x14ac:dyDescent="0.2">
      <c r="A148" s="216"/>
      <c r="B148" s="216"/>
      <c r="C148" s="217"/>
      <c r="D148" s="216"/>
      <c r="E148" s="625"/>
    </row>
    <row r="149" spans="1:5" s="213" customFormat="1" ht="26.25" customHeight="1" x14ac:dyDescent="0.2">
      <c r="A149" s="216"/>
      <c r="B149" s="216"/>
      <c r="C149" s="217"/>
      <c r="D149" s="216"/>
      <c r="E149" s="625"/>
    </row>
    <row r="150" spans="1:5" s="213" customFormat="1" ht="26.25" customHeight="1" x14ac:dyDescent="0.2">
      <c r="A150" s="216"/>
      <c r="B150" s="216"/>
      <c r="C150" s="217"/>
      <c r="D150" s="216"/>
      <c r="E150" s="625"/>
    </row>
    <row r="151" spans="1:5" s="213" customFormat="1" ht="26.25" customHeight="1" x14ac:dyDescent="0.2">
      <c r="A151" s="216"/>
      <c r="B151" s="216"/>
      <c r="C151" s="217"/>
      <c r="D151" s="216"/>
      <c r="E151" s="625"/>
    </row>
    <row r="152" spans="1:5" s="213" customFormat="1" ht="26.25" customHeight="1" x14ac:dyDescent="0.2">
      <c r="A152" s="216"/>
      <c r="B152" s="216"/>
      <c r="C152" s="217"/>
      <c r="D152" s="216"/>
      <c r="E152" s="625"/>
    </row>
    <row r="153" spans="1:5" s="213" customFormat="1" ht="26.25" customHeight="1" x14ac:dyDescent="0.2">
      <c r="A153" s="216"/>
      <c r="B153" s="216"/>
      <c r="C153" s="217"/>
      <c r="D153" s="216"/>
      <c r="E153" s="625"/>
    </row>
    <row r="154" spans="1:5" s="213" customFormat="1" ht="26.25" customHeight="1" x14ac:dyDescent="0.2">
      <c r="A154" s="216"/>
      <c r="B154" s="216"/>
      <c r="C154" s="217"/>
      <c r="D154" s="216"/>
      <c r="E154" s="625"/>
    </row>
    <row r="155" spans="1:5" s="213" customFormat="1" ht="26.25" customHeight="1" x14ac:dyDescent="0.2">
      <c r="A155" s="216"/>
      <c r="B155" s="216"/>
      <c r="C155" s="217"/>
      <c r="D155" s="216"/>
      <c r="E155" s="625"/>
    </row>
    <row r="156" spans="1:5" s="213" customFormat="1" ht="26.25" customHeight="1" x14ac:dyDescent="0.2">
      <c r="A156" s="216"/>
      <c r="B156" s="216"/>
      <c r="C156" s="217"/>
      <c r="D156" s="216"/>
      <c r="E156" s="625"/>
    </row>
    <row r="157" spans="1:5" s="213" customFormat="1" ht="26.25" customHeight="1" x14ac:dyDescent="0.2">
      <c r="A157" s="216"/>
      <c r="B157" s="216"/>
      <c r="C157" s="217"/>
      <c r="D157" s="216"/>
      <c r="E157" s="625"/>
    </row>
    <row r="158" spans="1:5" s="213" customFormat="1" ht="26.25" customHeight="1" x14ac:dyDescent="0.2">
      <c r="A158" s="216"/>
      <c r="B158" s="216"/>
      <c r="C158" s="217"/>
      <c r="D158" s="216"/>
      <c r="E158" s="625"/>
    </row>
    <row r="159" spans="1:5" s="213" customFormat="1" ht="26.25" customHeight="1" x14ac:dyDescent="0.2">
      <c r="A159" s="216"/>
      <c r="B159" s="216"/>
      <c r="C159" s="217"/>
      <c r="D159" s="216"/>
      <c r="E159" s="625"/>
    </row>
    <row r="160" spans="1:5" s="213" customFormat="1" ht="26.25" customHeight="1" x14ac:dyDescent="0.2">
      <c r="A160" s="216"/>
      <c r="B160" s="216"/>
      <c r="C160" s="217"/>
      <c r="D160" s="216"/>
      <c r="E160" s="625"/>
    </row>
    <row r="161" spans="1:5" s="213" customFormat="1" ht="26.25" customHeight="1" x14ac:dyDescent="0.2">
      <c r="A161" s="216"/>
      <c r="B161" s="216"/>
      <c r="C161" s="217"/>
      <c r="D161" s="216"/>
      <c r="E161" s="625"/>
    </row>
    <row r="162" spans="1:5" s="213" customFormat="1" ht="26.25" customHeight="1" x14ac:dyDescent="0.2">
      <c r="A162" s="216"/>
      <c r="B162" s="216"/>
      <c r="C162" s="217"/>
      <c r="D162" s="216"/>
      <c r="E162" s="625"/>
    </row>
    <row r="163" spans="1:5" s="213" customFormat="1" ht="26.25" customHeight="1" x14ac:dyDescent="0.2">
      <c r="A163" s="216"/>
      <c r="B163" s="216"/>
      <c r="C163" s="217"/>
      <c r="D163" s="216"/>
      <c r="E163" s="625"/>
    </row>
    <row r="164" spans="1:5" s="213" customFormat="1" ht="26.25" customHeight="1" x14ac:dyDescent="0.2">
      <c r="A164" s="216"/>
      <c r="B164" s="216"/>
      <c r="C164" s="217"/>
      <c r="D164" s="216"/>
      <c r="E164" s="625"/>
    </row>
    <row r="165" spans="1:5" s="213" customFormat="1" ht="26.25" customHeight="1" x14ac:dyDescent="0.2">
      <c r="A165" s="216"/>
      <c r="B165" s="216"/>
      <c r="C165" s="217"/>
      <c r="D165" s="216"/>
      <c r="E165" s="625"/>
    </row>
    <row r="166" spans="1:5" s="213" customFormat="1" ht="26.25" customHeight="1" x14ac:dyDescent="0.2">
      <c r="A166" s="216"/>
      <c r="B166" s="216"/>
      <c r="C166" s="217"/>
      <c r="D166" s="216"/>
      <c r="E166" s="625"/>
    </row>
    <row r="167" spans="1:5" s="213" customFormat="1" ht="26.25" customHeight="1" x14ac:dyDescent="0.2">
      <c r="A167" s="216"/>
      <c r="B167" s="216"/>
      <c r="C167" s="217"/>
      <c r="D167" s="216"/>
      <c r="E167" s="625"/>
    </row>
    <row r="168" spans="1:5" s="213" customFormat="1" ht="26.25" customHeight="1" x14ac:dyDescent="0.2">
      <c r="A168" s="216"/>
      <c r="B168" s="216"/>
      <c r="C168" s="217"/>
      <c r="D168" s="216"/>
      <c r="E168" s="625"/>
    </row>
    <row r="169" spans="1:5" s="213" customFormat="1" ht="26.25" customHeight="1" x14ac:dyDescent="0.2">
      <c r="A169" s="216"/>
      <c r="B169" s="216"/>
      <c r="C169" s="217"/>
      <c r="D169" s="216"/>
      <c r="E169" s="625"/>
    </row>
    <row r="170" spans="1:5" s="213" customFormat="1" ht="26.25" customHeight="1" x14ac:dyDescent="0.2">
      <c r="A170" s="216"/>
      <c r="B170" s="216"/>
      <c r="C170" s="217"/>
      <c r="D170" s="216"/>
      <c r="E170" s="625"/>
    </row>
    <row r="171" spans="1:5" s="213" customFormat="1" ht="26.25" customHeight="1" x14ac:dyDescent="0.2">
      <c r="A171" s="216"/>
      <c r="B171" s="216"/>
      <c r="C171" s="217"/>
      <c r="D171" s="216"/>
      <c r="E171" s="625"/>
    </row>
    <row r="172" spans="1:5" s="213" customFormat="1" ht="26.25" customHeight="1" x14ac:dyDescent="0.2">
      <c r="A172" s="216"/>
      <c r="B172" s="216"/>
      <c r="C172" s="217"/>
      <c r="D172" s="216"/>
      <c r="E172" s="625"/>
    </row>
    <row r="173" spans="1:5" s="213" customFormat="1" ht="26.25" customHeight="1" x14ac:dyDescent="0.2">
      <c r="A173" s="216"/>
      <c r="B173" s="216"/>
      <c r="C173" s="217"/>
      <c r="D173" s="216"/>
      <c r="E173" s="625"/>
    </row>
    <row r="174" spans="1:5" s="213" customFormat="1" ht="26.25" customHeight="1" x14ac:dyDescent="0.2">
      <c r="A174" s="216"/>
      <c r="B174" s="216"/>
      <c r="C174" s="217"/>
      <c r="D174" s="216"/>
      <c r="E174" s="625"/>
    </row>
    <row r="175" spans="1:5" s="213" customFormat="1" ht="26.25" customHeight="1" x14ac:dyDescent="0.2">
      <c r="A175" s="216"/>
      <c r="B175" s="216"/>
      <c r="C175" s="217"/>
      <c r="D175" s="216"/>
      <c r="E175" s="625"/>
    </row>
    <row r="176" spans="1:5" s="213" customFormat="1" ht="26.25" customHeight="1" x14ac:dyDescent="0.2">
      <c r="A176" s="216"/>
      <c r="B176" s="216"/>
      <c r="C176" s="217"/>
      <c r="D176" s="216"/>
      <c r="E176" s="625"/>
    </row>
    <row r="177" spans="1:5" s="213" customFormat="1" ht="26.25" customHeight="1" x14ac:dyDescent="0.2">
      <c r="A177" s="216"/>
      <c r="B177" s="216"/>
      <c r="C177" s="217"/>
      <c r="D177" s="216"/>
      <c r="E177" s="625"/>
    </row>
    <row r="178" spans="1:5" s="213" customFormat="1" ht="26.25" customHeight="1" x14ac:dyDescent="0.2">
      <c r="A178" s="216"/>
      <c r="B178" s="216"/>
      <c r="C178" s="217"/>
      <c r="D178" s="216"/>
      <c r="E178" s="625"/>
    </row>
    <row r="179" spans="1:5" s="213" customFormat="1" ht="26.25" customHeight="1" x14ac:dyDescent="0.2">
      <c r="A179" s="216"/>
      <c r="B179" s="216"/>
      <c r="C179" s="217"/>
      <c r="D179" s="216"/>
      <c r="E179" s="625"/>
    </row>
    <row r="180" spans="1:5" s="213" customFormat="1" ht="26.25" customHeight="1" x14ac:dyDescent="0.2">
      <c r="A180" s="216"/>
      <c r="B180" s="216"/>
      <c r="C180" s="217"/>
      <c r="D180" s="216"/>
      <c r="E180" s="625"/>
    </row>
    <row r="181" spans="1:5" s="213" customFormat="1" ht="26.25" customHeight="1" x14ac:dyDescent="0.2">
      <c r="A181" s="216"/>
      <c r="B181" s="216"/>
      <c r="C181" s="217"/>
      <c r="D181" s="216"/>
      <c r="E181" s="625"/>
    </row>
    <row r="182" spans="1:5" s="213" customFormat="1" ht="26.25" customHeight="1" x14ac:dyDescent="0.2">
      <c r="A182" s="216"/>
      <c r="B182" s="216"/>
      <c r="C182" s="217"/>
      <c r="D182" s="216"/>
      <c r="E182" s="625"/>
    </row>
    <row r="183" spans="1:5" s="213" customFormat="1" ht="26.25" customHeight="1" x14ac:dyDescent="0.2">
      <c r="A183" s="216"/>
      <c r="B183" s="216"/>
      <c r="C183" s="217"/>
      <c r="D183" s="216"/>
      <c r="E183" s="625"/>
    </row>
    <row r="184" spans="1:5" s="213" customFormat="1" ht="26.25" customHeight="1" x14ac:dyDescent="0.2">
      <c r="A184" s="216"/>
      <c r="B184" s="216"/>
      <c r="C184" s="217"/>
      <c r="D184" s="216"/>
      <c r="E184" s="625"/>
    </row>
    <row r="185" spans="1:5" s="213" customFormat="1" ht="26.25" customHeight="1" x14ac:dyDescent="0.2">
      <c r="A185" s="216"/>
      <c r="B185" s="216"/>
      <c r="C185" s="217"/>
      <c r="D185" s="216"/>
      <c r="E185" s="625"/>
    </row>
    <row r="186" spans="1:5" s="213" customFormat="1" ht="26.25" customHeight="1" x14ac:dyDescent="0.2">
      <c r="A186" s="216"/>
      <c r="B186" s="216"/>
      <c r="C186" s="217"/>
      <c r="D186" s="216"/>
      <c r="E186" s="625"/>
    </row>
    <row r="187" spans="1:5" s="213" customFormat="1" ht="26.25" customHeight="1" x14ac:dyDescent="0.2">
      <c r="A187" s="216"/>
      <c r="B187" s="216"/>
      <c r="C187" s="217"/>
      <c r="D187" s="216"/>
      <c r="E187" s="625"/>
    </row>
    <row r="188" spans="1:5" s="213" customFormat="1" ht="26.25" customHeight="1" x14ac:dyDescent="0.2">
      <c r="A188" s="216"/>
      <c r="B188" s="216"/>
      <c r="C188" s="217"/>
      <c r="D188" s="216"/>
      <c r="E188" s="625"/>
    </row>
    <row r="189" spans="1:5" s="213" customFormat="1" ht="26.25" customHeight="1" x14ac:dyDescent="0.2">
      <c r="A189" s="216"/>
      <c r="B189" s="216"/>
      <c r="C189" s="217"/>
      <c r="D189" s="216"/>
      <c r="E189" s="625"/>
    </row>
    <row r="190" spans="1:5" s="213" customFormat="1" ht="26.25" customHeight="1" x14ac:dyDescent="0.2">
      <c r="A190" s="216"/>
      <c r="B190" s="216"/>
      <c r="C190" s="217"/>
      <c r="D190" s="216"/>
      <c r="E190" s="625"/>
    </row>
    <row r="191" spans="1:5" s="213" customFormat="1" ht="26.25" customHeight="1" x14ac:dyDescent="0.2">
      <c r="A191" s="216"/>
      <c r="B191" s="216"/>
      <c r="C191" s="217"/>
      <c r="D191" s="216"/>
      <c r="E191" s="625"/>
    </row>
    <row r="192" spans="1:5" s="213" customFormat="1" ht="26.25" customHeight="1" x14ac:dyDescent="0.2">
      <c r="A192" s="216"/>
      <c r="B192" s="216"/>
      <c r="C192" s="217"/>
      <c r="D192" s="216"/>
      <c r="E192" s="625"/>
    </row>
    <row r="193" spans="1:5" s="213" customFormat="1" ht="26.25" customHeight="1" x14ac:dyDescent="0.2">
      <c r="A193" s="216"/>
      <c r="B193" s="216"/>
      <c r="C193" s="217"/>
      <c r="D193" s="216"/>
      <c r="E193" s="625"/>
    </row>
    <row r="194" spans="1:5" s="213" customFormat="1" ht="26.25" customHeight="1" x14ac:dyDescent="0.2">
      <c r="A194" s="216"/>
      <c r="B194" s="216"/>
      <c r="C194" s="217"/>
      <c r="D194" s="216"/>
      <c r="E194" s="625"/>
    </row>
    <row r="195" spans="1:5" s="213" customFormat="1" ht="26.25" customHeight="1" x14ac:dyDescent="0.2">
      <c r="A195" s="216"/>
      <c r="B195" s="216"/>
      <c r="C195" s="217"/>
      <c r="D195" s="216"/>
      <c r="E195" s="625"/>
    </row>
    <row r="196" spans="1:5" s="213" customFormat="1" ht="26.25" customHeight="1" x14ac:dyDescent="0.2">
      <c r="A196" s="216"/>
      <c r="B196" s="216"/>
      <c r="C196" s="217"/>
      <c r="D196" s="216"/>
      <c r="E196" s="625"/>
    </row>
    <row r="197" spans="1:5" s="213" customFormat="1" ht="26.25" customHeight="1" x14ac:dyDescent="0.2">
      <c r="A197" s="216"/>
      <c r="B197" s="216"/>
      <c r="C197" s="217"/>
      <c r="D197" s="216"/>
      <c r="E197" s="625"/>
    </row>
    <row r="198" spans="1:5" s="213" customFormat="1" ht="26.25" customHeight="1" x14ac:dyDescent="0.2">
      <c r="A198" s="216"/>
      <c r="B198" s="216"/>
      <c r="C198" s="217"/>
      <c r="D198" s="216"/>
      <c r="E198" s="625"/>
    </row>
    <row r="199" spans="1:5" s="213" customFormat="1" ht="26.25" customHeight="1" x14ac:dyDescent="0.2">
      <c r="A199" s="216"/>
      <c r="B199" s="216"/>
      <c r="C199" s="217"/>
      <c r="D199" s="216"/>
      <c r="E199" s="625"/>
    </row>
    <row r="200" spans="1:5" s="213" customFormat="1" ht="26.25" customHeight="1" x14ac:dyDescent="0.2">
      <c r="A200" s="216"/>
      <c r="B200" s="216"/>
      <c r="C200" s="217"/>
      <c r="D200" s="216"/>
      <c r="E200" s="625"/>
    </row>
    <row r="201" spans="1:5" s="213" customFormat="1" ht="26.25" customHeight="1" x14ac:dyDescent="0.2">
      <c r="A201" s="216"/>
      <c r="B201" s="216"/>
      <c r="C201" s="217"/>
      <c r="D201" s="216"/>
      <c r="E201" s="625"/>
    </row>
    <row r="202" spans="1:5" s="213" customFormat="1" ht="26.25" customHeight="1" x14ac:dyDescent="0.2">
      <c r="A202" s="216"/>
      <c r="B202" s="216"/>
      <c r="C202" s="217"/>
      <c r="D202" s="216"/>
      <c r="E202" s="625"/>
    </row>
    <row r="203" spans="1:5" s="213" customFormat="1" ht="26.25" customHeight="1" x14ac:dyDescent="0.2">
      <c r="A203" s="216"/>
      <c r="B203" s="216"/>
      <c r="C203" s="217"/>
      <c r="D203" s="216"/>
      <c r="E203" s="625"/>
    </row>
    <row r="204" spans="1:5" s="213" customFormat="1" ht="26.25" customHeight="1" x14ac:dyDescent="0.2">
      <c r="A204" s="216"/>
      <c r="B204" s="216"/>
      <c r="C204" s="217"/>
      <c r="D204" s="216"/>
      <c r="E204" s="625"/>
    </row>
    <row r="205" spans="1:5" s="213" customFormat="1" ht="26.25" customHeight="1" x14ac:dyDescent="0.2">
      <c r="A205" s="216"/>
      <c r="B205" s="216"/>
      <c r="C205" s="217"/>
      <c r="D205" s="216"/>
      <c r="E205" s="625"/>
    </row>
    <row r="206" spans="1:5" s="213" customFormat="1" ht="26.25" customHeight="1" x14ac:dyDescent="0.2">
      <c r="A206" s="216"/>
      <c r="B206" s="216"/>
      <c r="C206" s="217"/>
      <c r="D206" s="216"/>
      <c r="E206" s="625"/>
    </row>
    <row r="207" spans="1:5" s="213" customFormat="1" ht="26.25" customHeight="1" x14ac:dyDescent="0.2">
      <c r="A207" s="216"/>
      <c r="B207" s="216"/>
      <c r="C207" s="217"/>
      <c r="D207" s="216"/>
      <c r="E207" s="625"/>
    </row>
    <row r="208" spans="1:5" s="213" customFormat="1" ht="26.25" customHeight="1" x14ac:dyDescent="0.2">
      <c r="A208" s="216"/>
      <c r="B208" s="216"/>
      <c r="C208" s="217"/>
      <c r="D208" s="216"/>
      <c r="E208" s="625"/>
    </row>
    <row r="209" spans="1:5" s="213" customFormat="1" ht="26.25" customHeight="1" x14ac:dyDescent="0.2">
      <c r="A209" s="216"/>
      <c r="B209" s="216"/>
      <c r="C209" s="217"/>
      <c r="D209" s="216"/>
      <c r="E209" s="625"/>
    </row>
    <row r="210" spans="1:5" s="213" customFormat="1" ht="26.25" customHeight="1" x14ac:dyDescent="0.2">
      <c r="A210" s="216"/>
      <c r="B210" s="216"/>
      <c r="C210" s="217"/>
      <c r="D210" s="216"/>
      <c r="E210" s="625"/>
    </row>
    <row r="211" spans="1:5" s="213" customFormat="1" ht="26.25" customHeight="1" x14ac:dyDescent="0.2">
      <c r="A211" s="216"/>
      <c r="B211" s="216"/>
      <c r="C211" s="217"/>
      <c r="D211" s="216"/>
      <c r="E211" s="625"/>
    </row>
    <row r="212" spans="1:5" s="213" customFormat="1" ht="26.25" customHeight="1" x14ac:dyDescent="0.2">
      <c r="A212" s="216"/>
      <c r="B212" s="216"/>
      <c r="C212" s="217"/>
      <c r="D212" s="216"/>
      <c r="E212" s="625"/>
    </row>
    <row r="213" spans="1:5" s="213" customFormat="1" ht="26.25" customHeight="1" x14ac:dyDescent="0.2">
      <c r="A213" s="216"/>
      <c r="B213" s="216"/>
      <c r="C213" s="217"/>
      <c r="D213" s="216"/>
      <c r="E213" s="625"/>
    </row>
    <row r="214" spans="1:5" s="213" customFormat="1" ht="26.25" customHeight="1" x14ac:dyDescent="0.2">
      <c r="A214" s="216"/>
      <c r="B214" s="216"/>
      <c r="C214" s="217"/>
      <c r="D214" s="216"/>
      <c r="E214" s="625"/>
    </row>
    <row r="215" spans="1:5" s="213" customFormat="1" ht="26.25" customHeight="1" x14ac:dyDescent="0.2">
      <c r="A215" s="216"/>
      <c r="B215" s="216"/>
      <c r="C215" s="217"/>
      <c r="D215" s="216"/>
      <c r="E215" s="625"/>
    </row>
    <row r="216" spans="1:5" s="213" customFormat="1" ht="26.25" customHeight="1" x14ac:dyDescent="0.2">
      <c r="A216" s="216"/>
      <c r="B216" s="216"/>
      <c r="C216" s="217"/>
      <c r="D216" s="216"/>
      <c r="E216" s="625"/>
    </row>
    <row r="217" spans="1:5" s="213" customFormat="1" ht="26.25" customHeight="1" x14ac:dyDescent="0.2">
      <c r="A217" s="216"/>
      <c r="B217" s="216"/>
      <c r="C217" s="217"/>
      <c r="D217" s="216"/>
      <c r="E217" s="625"/>
    </row>
    <row r="218" spans="1:5" s="213" customFormat="1" ht="26.25" customHeight="1" x14ac:dyDescent="0.2">
      <c r="A218" s="216"/>
      <c r="B218" s="216"/>
      <c r="C218" s="217"/>
      <c r="D218" s="216"/>
      <c r="E218" s="625"/>
    </row>
    <row r="219" spans="1:5" s="213" customFormat="1" ht="26.25" customHeight="1" x14ac:dyDescent="0.2">
      <c r="A219" s="216"/>
      <c r="B219" s="216"/>
      <c r="C219" s="217"/>
      <c r="D219" s="216"/>
      <c r="E219" s="625"/>
    </row>
    <row r="220" spans="1:5" s="213" customFormat="1" ht="26.25" customHeight="1" x14ac:dyDescent="0.2">
      <c r="A220" s="216"/>
      <c r="B220" s="216"/>
      <c r="C220" s="217"/>
      <c r="D220" s="216"/>
      <c r="E220" s="625"/>
    </row>
    <row r="221" spans="1:5" s="213" customFormat="1" ht="26.25" customHeight="1" x14ac:dyDescent="0.2">
      <c r="A221" s="216"/>
      <c r="B221" s="216"/>
      <c r="C221" s="217"/>
      <c r="D221" s="216"/>
      <c r="E221" s="625"/>
    </row>
    <row r="222" spans="1:5" s="213" customFormat="1" ht="26.25" customHeight="1" x14ac:dyDescent="0.2">
      <c r="A222" s="216"/>
      <c r="B222" s="216"/>
      <c r="C222" s="217"/>
      <c r="D222" s="216"/>
      <c r="E222" s="625"/>
    </row>
    <row r="223" spans="1:5" s="213" customFormat="1" ht="26.25" customHeight="1" x14ac:dyDescent="0.2">
      <c r="A223" s="216"/>
      <c r="B223" s="216"/>
      <c r="C223" s="217"/>
      <c r="D223" s="216"/>
      <c r="E223" s="625"/>
    </row>
    <row r="224" spans="1:5" s="213" customFormat="1" ht="26.25" customHeight="1" x14ac:dyDescent="0.2">
      <c r="A224" s="216"/>
      <c r="B224" s="216"/>
      <c r="C224" s="217"/>
      <c r="D224" s="216"/>
      <c r="E224" s="625"/>
    </row>
    <row r="225" spans="1:5" s="213" customFormat="1" ht="26.25" customHeight="1" x14ac:dyDescent="0.2">
      <c r="A225" s="216"/>
      <c r="B225" s="216"/>
      <c r="C225" s="217"/>
      <c r="D225" s="216"/>
      <c r="E225" s="625"/>
    </row>
    <row r="226" spans="1:5" s="213" customFormat="1" ht="26.25" customHeight="1" x14ac:dyDescent="0.2">
      <c r="A226" s="216"/>
      <c r="B226" s="216"/>
      <c r="C226" s="217"/>
      <c r="D226" s="216"/>
      <c r="E226" s="625"/>
    </row>
    <row r="227" spans="1:5" s="213" customFormat="1" ht="26.25" customHeight="1" x14ac:dyDescent="0.2">
      <c r="A227" s="216"/>
      <c r="B227" s="216"/>
      <c r="C227" s="217"/>
      <c r="D227" s="216"/>
      <c r="E227" s="625"/>
    </row>
    <row r="228" spans="1:5" s="213" customFormat="1" ht="26.25" customHeight="1" x14ac:dyDescent="0.2">
      <c r="A228" s="216"/>
      <c r="B228" s="216"/>
      <c r="C228" s="217"/>
      <c r="D228" s="216"/>
      <c r="E228" s="625"/>
    </row>
    <row r="229" spans="1:5" s="213" customFormat="1" ht="26.25" customHeight="1" x14ac:dyDescent="0.2">
      <c r="A229" s="216"/>
      <c r="B229" s="216"/>
      <c r="C229" s="217"/>
      <c r="D229" s="216"/>
      <c r="E229" s="625"/>
    </row>
    <row r="230" spans="1:5" s="213" customFormat="1" ht="26.25" customHeight="1" x14ac:dyDescent="0.2">
      <c r="A230" s="216"/>
      <c r="B230" s="216"/>
      <c r="C230" s="217"/>
      <c r="D230" s="216"/>
      <c r="E230" s="625"/>
    </row>
    <row r="231" spans="1:5" s="213" customFormat="1" ht="26.25" customHeight="1" x14ac:dyDescent="0.2">
      <c r="A231" s="216"/>
      <c r="B231" s="216"/>
      <c r="C231" s="217"/>
      <c r="D231" s="216"/>
      <c r="E231" s="625"/>
    </row>
    <row r="232" spans="1:5" s="213" customFormat="1" ht="26.25" customHeight="1" x14ac:dyDescent="0.2">
      <c r="A232" s="216"/>
      <c r="B232" s="216"/>
      <c r="C232" s="217"/>
      <c r="D232" s="216"/>
      <c r="E232" s="625"/>
    </row>
    <row r="233" spans="1:5" s="213" customFormat="1" ht="26.25" customHeight="1" x14ac:dyDescent="0.2">
      <c r="A233" s="216"/>
      <c r="B233" s="216"/>
      <c r="C233" s="217"/>
      <c r="D233" s="216"/>
      <c r="E233" s="625"/>
    </row>
    <row r="234" spans="1:5" s="213" customFormat="1" ht="26.25" customHeight="1" x14ac:dyDescent="0.2">
      <c r="A234" s="216"/>
      <c r="B234" s="216"/>
      <c r="C234" s="217"/>
      <c r="D234" s="216"/>
      <c r="E234" s="625"/>
    </row>
    <row r="235" spans="1:5" s="213" customFormat="1" ht="26.25" customHeight="1" x14ac:dyDescent="0.2">
      <c r="A235" s="216"/>
      <c r="B235" s="216"/>
      <c r="C235" s="217"/>
      <c r="D235" s="216"/>
      <c r="E235" s="625"/>
    </row>
    <row r="236" spans="1:5" s="213" customFormat="1" ht="26.25" customHeight="1" x14ac:dyDescent="0.2">
      <c r="A236" s="216"/>
      <c r="B236" s="216"/>
      <c r="C236" s="217"/>
      <c r="D236" s="216"/>
      <c r="E236" s="625"/>
    </row>
    <row r="237" spans="1:5" s="213" customFormat="1" ht="26.25" customHeight="1" x14ac:dyDescent="0.2">
      <c r="A237" s="216"/>
      <c r="B237" s="216"/>
      <c r="C237" s="217"/>
      <c r="D237" s="216"/>
      <c r="E237" s="625"/>
    </row>
    <row r="238" spans="1:5" s="213" customFormat="1" ht="26.25" customHeight="1" x14ac:dyDescent="0.2">
      <c r="A238" s="216"/>
      <c r="B238" s="216"/>
      <c r="C238" s="217"/>
      <c r="D238" s="216"/>
      <c r="E238" s="625"/>
    </row>
    <row r="239" spans="1:5" s="213" customFormat="1" ht="26.25" customHeight="1" x14ac:dyDescent="0.2">
      <c r="A239" s="216"/>
      <c r="B239" s="216"/>
      <c r="C239" s="217"/>
      <c r="D239" s="216"/>
      <c r="E239" s="625"/>
    </row>
    <row r="240" spans="1:5" s="213" customFormat="1" ht="26.25" customHeight="1" x14ac:dyDescent="0.2">
      <c r="A240" s="216"/>
      <c r="B240" s="216"/>
      <c r="C240" s="217"/>
      <c r="D240" s="216"/>
      <c r="E240" s="625"/>
    </row>
    <row r="241" spans="1:5" s="213" customFormat="1" ht="26.25" customHeight="1" x14ac:dyDescent="0.2">
      <c r="A241" s="216"/>
      <c r="B241" s="216"/>
      <c r="C241" s="217"/>
      <c r="D241" s="216"/>
      <c r="E241" s="625"/>
    </row>
    <row r="242" spans="1:5" s="213" customFormat="1" ht="26.25" customHeight="1" x14ac:dyDescent="0.2">
      <c r="A242" s="216"/>
      <c r="B242" s="216"/>
      <c r="C242" s="217"/>
      <c r="D242" s="216"/>
      <c r="E242" s="625"/>
    </row>
    <row r="243" spans="1:5" s="213" customFormat="1" ht="26.25" customHeight="1" x14ac:dyDescent="0.2">
      <c r="A243" s="216"/>
      <c r="B243" s="216"/>
      <c r="C243" s="217"/>
      <c r="D243" s="216"/>
      <c r="E243" s="625"/>
    </row>
    <row r="244" spans="1:5" s="213" customFormat="1" ht="26.25" customHeight="1" x14ac:dyDescent="0.2">
      <c r="A244" s="216"/>
      <c r="B244" s="216"/>
      <c r="C244" s="217"/>
      <c r="D244" s="216"/>
      <c r="E244" s="625"/>
    </row>
    <row r="245" spans="1:5" s="213" customFormat="1" ht="26.25" customHeight="1" x14ac:dyDescent="0.2">
      <c r="A245" s="216"/>
      <c r="B245" s="216"/>
      <c r="C245" s="217"/>
      <c r="D245" s="216"/>
      <c r="E245" s="625"/>
    </row>
    <row r="246" spans="1:5" s="213" customFormat="1" ht="26.25" customHeight="1" x14ac:dyDescent="0.2">
      <c r="A246" s="216"/>
      <c r="B246" s="216"/>
      <c r="C246" s="217"/>
      <c r="D246" s="216"/>
      <c r="E246" s="625"/>
    </row>
    <row r="247" spans="1:5" s="213" customFormat="1" ht="26.25" customHeight="1" x14ac:dyDescent="0.2">
      <c r="A247" s="216"/>
      <c r="B247" s="216"/>
      <c r="C247" s="217"/>
      <c r="D247" s="216"/>
      <c r="E247" s="625"/>
    </row>
    <row r="248" spans="1:5" s="213" customFormat="1" ht="26.25" customHeight="1" x14ac:dyDescent="0.2">
      <c r="A248" s="216"/>
      <c r="B248" s="216"/>
      <c r="C248" s="217"/>
      <c r="D248" s="216"/>
      <c r="E248" s="625"/>
    </row>
    <row r="249" spans="1:5" s="213" customFormat="1" ht="26.25" customHeight="1" x14ac:dyDescent="0.2">
      <c r="A249" s="216"/>
      <c r="B249" s="216"/>
      <c r="C249" s="217"/>
      <c r="D249" s="216"/>
      <c r="E249" s="625"/>
    </row>
    <row r="250" spans="1:5" s="213" customFormat="1" ht="26.25" customHeight="1" x14ac:dyDescent="0.2">
      <c r="A250" s="216"/>
      <c r="B250" s="216"/>
      <c r="C250" s="217"/>
      <c r="D250" s="216"/>
      <c r="E250" s="625"/>
    </row>
    <row r="251" spans="1:5" s="213" customFormat="1" ht="26.25" customHeight="1" x14ac:dyDescent="0.2">
      <c r="A251" s="216"/>
      <c r="B251" s="216"/>
      <c r="C251" s="217"/>
      <c r="D251" s="216"/>
      <c r="E251" s="625"/>
    </row>
    <row r="252" spans="1:5" s="213" customFormat="1" ht="26.25" customHeight="1" x14ac:dyDescent="0.2">
      <c r="A252" s="216"/>
      <c r="B252" s="216"/>
      <c r="C252" s="217"/>
      <c r="D252" s="216"/>
      <c r="E252" s="625"/>
    </row>
    <row r="253" spans="1:5" s="213" customFormat="1" ht="26.25" customHeight="1" x14ac:dyDescent="0.2">
      <c r="A253" s="216"/>
      <c r="B253" s="216"/>
      <c r="C253" s="217"/>
      <c r="D253" s="216"/>
      <c r="E253" s="625"/>
    </row>
    <row r="254" spans="1:5" s="213" customFormat="1" ht="26.25" customHeight="1" x14ac:dyDescent="0.2">
      <c r="A254" s="216"/>
      <c r="B254" s="216"/>
      <c r="C254" s="217"/>
      <c r="D254" s="216"/>
      <c r="E254" s="625"/>
    </row>
    <row r="255" spans="1:5" s="213" customFormat="1" ht="26.25" customHeight="1" x14ac:dyDescent="0.2">
      <c r="A255" s="216"/>
      <c r="B255" s="216"/>
      <c r="C255" s="217"/>
      <c r="D255" s="216"/>
      <c r="E255" s="625"/>
    </row>
    <row r="256" spans="1:5" s="213" customFormat="1" ht="26.25" customHeight="1" x14ac:dyDescent="0.2">
      <c r="A256" s="216"/>
      <c r="B256" s="216"/>
      <c r="C256" s="217"/>
      <c r="D256" s="216"/>
      <c r="E256" s="625"/>
    </row>
    <row r="257" spans="1:5" s="213" customFormat="1" ht="26.25" customHeight="1" x14ac:dyDescent="0.2">
      <c r="A257" s="216"/>
      <c r="B257" s="216"/>
      <c r="C257" s="217"/>
      <c r="D257" s="216"/>
      <c r="E257" s="625"/>
    </row>
    <row r="258" spans="1:5" s="213" customFormat="1" ht="26.25" customHeight="1" x14ac:dyDescent="0.2">
      <c r="A258" s="216"/>
      <c r="B258" s="216"/>
      <c r="C258" s="217"/>
      <c r="D258" s="216"/>
      <c r="E258" s="625"/>
    </row>
    <row r="259" spans="1:5" s="213" customFormat="1" ht="26.25" customHeight="1" x14ac:dyDescent="0.2">
      <c r="A259" s="216"/>
      <c r="B259" s="216"/>
      <c r="C259" s="217"/>
      <c r="D259" s="216"/>
      <c r="E259" s="625"/>
    </row>
    <row r="260" spans="1:5" s="213" customFormat="1" ht="26.25" customHeight="1" x14ac:dyDescent="0.2">
      <c r="A260" s="216"/>
      <c r="B260" s="216"/>
      <c r="C260" s="217"/>
      <c r="D260" s="216"/>
      <c r="E260" s="625"/>
    </row>
    <row r="261" spans="1:5" s="213" customFormat="1" ht="26.25" customHeight="1" x14ac:dyDescent="0.2">
      <c r="A261" s="216"/>
      <c r="B261" s="216"/>
      <c r="C261" s="217"/>
      <c r="D261" s="216"/>
      <c r="E261" s="625"/>
    </row>
    <row r="262" spans="1:5" s="213" customFormat="1" ht="26.25" customHeight="1" x14ac:dyDescent="0.2">
      <c r="A262" s="216"/>
      <c r="B262" s="216"/>
      <c r="C262" s="217"/>
      <c r="D262" s="216"/>
      <c r="E262" s="625"/>
    </row>
    <row r="263" spans="1:5" s="213" customFormat="1" ht="26.25" customHeight="1" x14ac:dyDescent="0.2">
      <c r="A263" s="216"/>
      <c r="B263" s="216"/>
      <c r="C263" s="217"/>
      <c r="D263" s="216"/>
      <c r="E263" s="625"/>
    </row>
    <row r="264" spans="1:5" s="213" customFormat="1" ht="26.25" customHeight="1" x14ac:dyDescent="0.2">
      <c r="A264" s="216"/>
      <c r="B264" s="216"/>
      <c r="C264" s="217"/>
      <c r="D264" s="216"/>
      <c r="E264" s="625"/>
    </row>
    <row r="265" spans="1:5" s="213" customFormat="1" ht="26.25" customHeight="1" x14ac:dyDescent="0.2">
      <c r="A265" s="216"/>
      <c r="B265" s="216"/>
      <c r="C265" s="217"/>
      <c r="D265" s="216"/>
      <c r="E265" s="625"/>
    </row>
    <row r="266" spans="1:5" s="213" customFormat="1" ht="26.25" customHeight="1" x14ac:dyDescent="0.2">
      <c r="A266" s="216"/>
      <c r="B266" s="216"/>
      <c r="C266" s="217"/>
      <c r="D266" s="216"/>
      <c r="E266" s="625"/>
    </row>
    <row r="267" spans="1:5" s="213" customFormat="1" ht="26.25" customHeight="1" x14ac:dyDescent="0.2">
      <c r="A267" s="216"/>
      <c r="B267" s="216"/>
      <c r="C267" s="217"/>
      <c r="D267" s="216"/>
      <c r="E267" s="625"/>
    </row>
    <row r="268" spans="1:5" s="213" customFormat="1" ht="26.25" customHeight="1" x14ac:dyDescent="0.2">
      <c r="A268" s="216"/>
      <c r="B268" s="216"/>
      <c r="C268" s="217"/>
      <c r="D268" s="216"/>
      <c r="E268" s="625"/>
    </row>
    <row r="269" spans="1:5" s="213" customFormat="1" ht="26.25" customHeight="1" x14ac:dyDescent="0.2">
      <c r="A269" s="216"/>
      <c r="B269" s="216"/>
      <c r="C269" s="217"/>
      <c r="D269" s="216"/>
      <c r="E269" s="625"/>
    </row>
    <row r="270" spans="1:5" s="213" customFormat="1" ht="26.25" customHeight="1" x14ac:dyDescent="0.2">
      <c r="A270" s="216"/>
      <c r="B270" s="216"/>
      <c r="C270" s="217"/>
      <c r="D270" s="216"/>
      <c r="E270" s="625"/>
    </row>
    <row r="271" spans="1:5" s="213" customFormat="1" ht="26.25" customHeight="1" x14ac:dyDescent="0.2">
      <c r="A271" s="216"/>
      <c r="B271" s="216"/>
      <c r="C271" s="217"/>
      <c r="D271" s="216"/>
      <c r="E271" s="625"/>
    </row>
    <row r="272" spans="1:5" s="213" customFormat="1" ht="26.25" customHeight="1" x14ac:dyDescent="0.2">
      <c r="A272" s="216"/>
      <c r="B272" s="216"/>
      <c r="C272" s="217"/>
      <c r="D272" s="216"/>
      <c r="E272" s="625"/>
    </row>
    <row r="273" spans="1:5" s="213" customFormat="1" ht="26.25" customHeight="1" x14ac:dyDescent="0.2">
      <c r="A273" s="216"/>
      <c r="B273" s="216"/>
      <c r="C273" s="217"/>
      <c r="D273" s="216"/>
      <c r="E273" s="625"/>
    </row>
    <row r="274" spans="1:5" s="213" customFormat="1" ht="26.25" customHeight="1" x14ac:dyDescent="0.2">
      <c r="A274" s="216"/>
      <c r="B274" s="216"/>
      <c r="C274" s="217"/>
      <c r="D274" s="216"/>
      <c r="E274" s="625"/>
    </row>
    <row r="275" spans="1:5" s="213" customFormat="1" ht="26.25" customHeight="1" x14ac:dyDescent="0.2">
      <c r="A275" s="216"/>
      <c r="B275" s="216"/>
      <c r="C275" s="217"/>
      <c r="D275" s="216"/>
      <c r="E275" s="625"/>
    </row>
    <row r="276" spans="1:5" s="213" customFormat="1" ht="26.25" customHeight="1" x14ac:dyDescent="0.2">
      <c r="A276" s="216"/>
      <c r="B276" s="216"/>
      <c r="C276" s="217"/>
      <c r="D276" s="216"/>
      <c r="E276" s="625"/>
    </row>
    <row r="277" spans="1:5" s="213" customFormat="1" ht="26.25" customHeight="1" x14ac:dyDescent="0.2">
      <c r="A277" s="216"/>
      <c r="B277" s="216"/>
      <c r="C277" s="217"/>
      <c r="D277" s="216"/>
      <c r="E277" s="625"/>
    </row>
    <row r="278" spans="1:5" s="213" customFormat="1" ht="26.25" customHeight="1" x14ac:dyDescent="0.2">
      <c r="A278" s="216"/>
      <c r="B278" s="216"/>
      <c r="C278" s="217"/>
      <c r="D278" s="216"/>
      <c r="E278" s="625"/>
    </row>
    <row r="279" spans="1:5" s="213" customFormat="1" ht="26.25" customHeight="1" x14ac:dyDescent="0.2">
      <c r="A279" s="216"/>
      <c r="B279" s="216"/>
      <c r="C279" s="217"/>
      <c r="D279" s="216"/>
      <c r="E279" s="625"/>
    </row>
    <row r="280" spans="1:5" s="213" customFormat="1" ht="26.25" customHeight="1" x14ac:dyDescent="0.2">
      <c r="A280" s="216"/>
      <c r="B280" s="216"/>
      <c r="C280" s="217"/>
      <c r="D280" s="216"/>
      <c r="E280" s="625"/>
    </row>
    <row r="281" spans="1:5" s="213" customFormat="1" ht="26.25" customHeight="1" x14ac:dyDescent="0.2">
      <c r="A281" s="216"/>
      <c r="B281" s="216"/>
      <c r="C281" s="217"/>
      <c r="D281" s="216"/>
      <c r="E281" s="625"/>
    </row>
    <row r="282" spans="1:5" s="213" customFormat="1" ht="26.25" customHeight="1" x14ac:dyDescent="0.2">
      <c r="A282" s="216"/>
      <c r="B282" s="216"/>
      <c r="C282" s="217"/>
      <c r="D282" s="216"/>
      <c r="E282" s="625"/>
    </row>
    <row r="283" spans="1:5" s="213" customFormat="1" ht="26.25" customHeight="1" x14ac:dyDescent="0.2">
      <c r="A283" s="216"/>
      <c r="B283" s="216"/>
      <c r="C283" s="217"/>
      <c r="D283" s="216"/>
      <c r="E283" s="625"/>
    </row>
    <row r="284" spans="1:5" s="213" customFormat="1" ht="26.25" customHeight="1" x14ac:dyDescent="0.2">
      <c r="A284" s="216"/>
      <c r="B284" s="216"/>
      <c r="C284" s="217"/>
      <c r="D284" s="216"/>
      <c r="E284" s="625"/>
    </row>
    <row r="285" spans="1:5" s="213" customFormat="1" ht="26.25" customHeight="1" x14ac:dyDescent="0.2">
      <c r="A285" s="216"/>
      <c r="B285" s="216"/>
      <c r="C285" s="217"/>
      <c r="D285" s="216"/>
      <c r="E285" s="625"/>
    </row>
    <row r="286" spans="1:5" s="213" customFormat="1" ht="26.25" customHeight="1" x14ac:dyDescent="0.2">
      <c r="A286" s="216"/>
      <c r="B286" s="216"/>
      <c r="C286" s="217"/>
      <c r="D286" s="216"/>
      <c r="E286" s="625"/>
    </row>
    <row r="287" spans="1:5" s="213" customFormat="1" ht="26.25" customHeight="1" x14ac:dyDescent="0.2">
      <c r="A287" s="216"/>
      <c r="B287" s="216"/>
      <c r="C287" s="217"/>
      <c r="D287" s="216"/>
      <c r="E287" s="625"/>
    </row>
    <row r="288" spans="1:5" s="213" customFormat="1" ht="26.25" customHeight="1" x14ac:dyDescent="0.2">
      <c r="A288" s="216"/>
      <c r="B288" s="216"/>
      <c r="C288" s="217"/>
      <c r="D288" s="216"/>
      <c r="E288" s="625"/>
    </row>
    <row r="289" spans="1:5" s="213" customFormat="1" ht="26.25" customHeight="1" x14ac:dyDescent="0.2">
      <c r="A289" s="216"/>
      <c r="B289" s="216"/>
      <c r="C289" s="217"/>
      <c r="D289" s="216"/>
      <c r="E289" s="625"/>
    </row>
    <row r="290" spans="1:5" s="213" customFormat="1" ht="26.25" customHeight="1" x14ac:dyDescent="0.2">
      <c r="A290" s="216"/>
      <c r="B290" s="216"/>
      <c r="C290" s="217"/>
      <c r="D290" s="216"/>
      <c r="E290" s="625"/>
    </row>
    <row r="291" spans="1:5" s="213" customFormat="1" ht="26.25" customHeight="1" x14ac:dyDescent="0.2">
      <c r="A291" s="216"/>
      <c r="B291" s="216"/>
      <c r="C291" s="217"/>
      <c r="D291" s="216"/>
      <c r="E291" s="625"/>
    </row>
    <row r="292" spans="1:5" s="213" customFormat="1" ht="26.25" customHeight="1" x14ac:dyDescent="0.2">
      <c r="A292" s="216"/>
      <c r="B292" s="216"/>
      <c r="C292" s="217"/>
      <c r="D292" s="216"/>
      <c r="E292" s="625"/>
    </row>
    <row r="293" spans="1:5" s="213" customFormat="1" ht="26.25" customHeight="1" x14ac:dyDescent="0.2">
      <c r="A293" s="216"/>
      <c r="B293" s="216"/>
      <c r="C293" s="217"/>
      <c r="D293" s="216"/>
      <c r="E293" s="625"/>
    </row>
    <row r="294" spans="1:5" s="213" customFormat="1" ht="26.25" customHeight="1" x14ac:dyDescent="0.2">
      <c r="A294" s="216"/>
      <c r="B294" s="216"/>
      <c r="C294" s="217"/>
      <c r="D294" s="216"/>
      <c r="E294" s="625"/>
    </row>
    <row r="295" spans="1:5" s="213" customFormat="1" ht="26.25" customHeight="1" x14ac:dyDescent="0.2">
      <c r="A295" s="216"/>
      <c r="B295" s="216"/>
      <c r="C295" s="217"/>
      <c r="D295" s="216"/>
      <c r="E295" s="625"/>
    </row>
    <row r="296" spans="1:5" s="213" customFormat="1" ht="26.25" customHeight="1" x14ac:dyDescent="0.2">
      <c r="A296" s="216"/>
      <c r="B296" s="216"/>
      <c r="C296" s="217"/>
      <c r="D296" s="216"/>
      <c r="E296" s="625"/>
    </row>
    <row r="297" spans="1:5" s="213" customFormat="1" ht="26.25" customHeight="1" x14ac:dyDescent="0.2">
      <c r="A297" s="216"/>
      <c r="B297" s="216"/>
      <c r="C297" s="217"/>
      <c r="D297" s="216"/>
      <c r="E297" s="625"/>
    </row>
    <row r="298" spans="1:5" s="213" customFormat="1" ht="26.25" customHeight="1" x14ac:dyDescent="0.2">
      <c r="A298" s="216"/>
      <c r="B298" s="216"/>
      <c r="C298" s="217"/>
      <c r="D298" s="216"/>
      <c r="E298" s="625"/>
    </row>
    <row r="299" spans="1:5" s="213" customFormat="1" ht="26.25" customHeight="1" x14ac:dyDescent="0.2">
      <c r="A299" s="216"/>
      <c r="B299" s="216"/>
      <c r="C299" s="217"/>
      <c r="D299" s="216"/>
      <c r="E299" s="625"/>
    </row>
    <row r="300" spans="1:5" s="213" customFormat="1" ht="26.25" customHeight="1" x14ac:dyDescent="0.2">
      <c r="A300" s="216"/>
      <c r="B300" s="216"/>
      <c r="C300" s="217"/>
      <c r="D300" s="216"/>
      <c r="E300" s="625"/>
    </row>
    <row r="301" spans="1:5" s="213" customFormat="1" ht="26.25" customHeight="1" x14ac:dyDescent="0.2">
      <c r="A301" s="216"/>
      <c r="B301" s="216"/>
      <c r="C301" s="217"/>
      <c r="D301" s="216"/>
      <c r="E301" s="625"/>
    </row>
    <row r="302" spans="1:5" s="213" customFormat="1" ht="26.25" customHeight="1" x14ac:dyDescent="0.2">
      <c r="A302" s="216"/>
      <c r="B302" s="216"/>
      <c r="C302" s="217"/>
      <c r="D302" s="216"/>
      <c r="E302" s="625"/>
    </row>
    <row r="303" spans="1:5" s="213" customFormat="1" ht="26.25" customHeight="1" x14ac:dyDescent="0.2">
      <c r="A303" s="216"/>
      <c r="B303" s="216"/>
      <c r="C303" s="217"/>
      <c r="D303" s="216"/>
      <c r="E303" s="625"/>
    </row>
    <row r="304" spans="1:5" s="213" customFormat="1" ht="26.25" customHeight="1" x14ac:dyDescent="0.2">
      <c r="A304" s="216"/>
      <c r="B304" s="216"/>
      <c r="C304" s="217"/>
      <c r="D304" s="216"/>
      <c r="E304" s="625"/>
    </row>
    <row r="305" spans="1:5" s="213" customFormat="1" ht="26.25" customHeight="1" x14ac:dyDescent="0.2">
      <c r="A305" s="216"/>
      <c r="B305" s="216"/>
      <c r="C305" s="217"/>
      <c r="D305" s="216"/>
      <c r="E305" s="625"/>
    </row>
    <row r="306" spans="1:5" s="213" customFormat="1" ht="26.25" customHeight="1" x14ac:dyDescent="0.2">
      <c r="A306" s="216"/>
      <c r="B306" s="216"/>
      <c r="C306" s="217"/>
      <c r="D306" s="216"/>
      <c r="E306" s="625"/>
    </row>
    <row r="307" spans="1:5" s="213" customFormat="1" ht="26.25" customHeight="1" x14ac:dyDescent="0.2">
      <c r="A307" s="216"/>
      <c r="B307" s="216"/>
      <c r="C307" s="217"/>
      <c r="D307" s="216"/>
      <c r="E307" s="625"/>
    </row>
    <row r="308" spans="1:5" s="213" customFormat="1" ht="26.25" customHeight="1" x14ac:dyDescent="0.2">
      <c r="A308" s="216"/>
      <c r="B308" s="216"/>
      <c r="C308" s="217"/>
      <c r="D308" s="216"/>
      <c r="E308" s="625"/>
    </row>
    <row r="309" spans="1:5" s="213" customFormat="1" ht="26.25" customHeight="1" x14ac:dyDescent="0.2">
      <c r="A309" s="216"/>
      <c r="B309" s="216"/>
      <c r="C309" s="217"/>
      <c r="D309" s="216"/>
      <c r="E309" s="625"/>
    </row>
    <row r="310" spans="1:5" s="213" customFormat="1" ht="26.25" customHeight="1" x14ac:dyDescent="0.2">
      <c r="A310" s="216"/>
      <c r="B310" s="216"/>
      <c r="C310" s="217"/>
      <c r="D310" s="216"/>
      <c r="E310" s="625"/>
    </row>
    <row r="311" spans="1:5" s="213" customFormat="1" ht="26.25" customHeight="1" x14ac:dyDescent="0.2">
      <c r="A311" s="216"/>
      <c r="B311" s="216"/>
      <c r="C311" s="217"/>
      <c r="D311" s="216"/>
      <c r="E311" s="625"/>
    </row>
    <row r="312" spans="1:5" s="213" customFormat="1" ht="26.25" customHeight="1" x14ac:dyDescent="0.2">
      <c r="A312" s="216"/>
      <c r="B312" s="216"/>
      <c r="C312" s="217"/>
      <c r="D312" s="216"/>
      <c r="E312" s="625"/>
    </row>
    <row r="313" spans="1:5" s="213" customFormat="1" ht="26.25" customHeight="1" x14ac:dyDescent="0.2">
      <c r="A313" s="216"/>
      <c r="B313" s="216"/>
      <c r="C313" s="217"/>
      <c r="D313" s="216"/>
      <c r="E313" s="625"/>
    </row>
    <row r="314" spans="1:5" s="213" customFormat="1" ht="26.25" customHeight="1" x14ac:dyDescent="0.2">
      <c r="A314" s="216"/>
      <c r="B314" s="216"/>
      <c r="C314" s="217"/>
      <c r="D314" s="216"/>
      <c r="E314" s="625"/>
    </row>
    <row r="315" spans="1:5" s="213" customFormat="1" ht="26.25" customHeight="1" x14ac:dyDescent="0.2">
      <c r="A315" s="216"/>
      <c r="B315" s="216"/>
      <c r="C315" s="217"/>
      <c r="D315" s="216"/>
      <c r="E315" s="625"/>
    </row>
    <row r="316" spans="1:5" s="213" customFormat="1" ht="26.25" customHeight="1" x14ac:dyDescent="0.2">
      <c r="A316" s="216"/>
      <c r="B316" s="216"/>
      <c r="C316" s="217"/>
      <c r="D316" s="216"/>
      <c r="E316" s="625"/>
    </row>
    <row r="317" spans="1:5" s="213" customFormat="1" ht="26.25" customHeight="1" x14ac:dyDescent="0.2">
      <c r="A317" s="216"/>
      <c r="B317" s="216"/>
      <c r="C317" s="217"/>
      <c r="D317" s="216"/>
      <c r="E317" s="625"/>
    </row>
    <row r="318" spans="1:5" s="213" customFormat="1" ht="26.25" customHeight="1" x14ac:dyDescent="0.2">
      <c r="A318" s="216"/>
      <c r="B318" s="216"/>
      <c r="C318" s="217"/>
      <c r="D318" s="216"/>
      <c r="E318" s="625"/>
    </row>
    <row r="319" spans="1:5" s="213" customFormat="1" ht="26.25" customHeight="1" x14ac:dyDescent="0.2">
      <c r="A319" s="216"/>
      <c r="B319" s="216"/>
      <c r="C319" s="217"/>
      <c r="D319" s="216"/>
      <c r="E319" s="625"/>
    </row>
    <row r="320" spans="1:5" s="213" customFormat="1" ht="26.25" customHeight="1" x14ac:dyDescent="0.2">
      <c r="A320" s="216"/>
      <c r="B320" s="216"/>
      <c r="C320" s="217"/>
      <c r="D320" s="216"/>
      <c r="E320" s="625"/>
    </row>
    <row r="321" spans="1:5" s="213" customFormat="1" ht="26.25" customHeight="1" x14ac:dyDescent="0.2">
      <c r="A321" s="216"/>
      <c r="B321" s="216"/>
      <c r="C321" s="217"/>
      <c r="D321" s="216"/>
      <c r="E321" s="625"/>
    </row>
    <row r="322" spans="1:5" s="213" customFormat="1" ht="26.25" customHeight="1" x14ac:dyDescent="0.2">
      <c r="A322" s="216"/>
      <c r="B322" s="216"/>
      <c r="C322" s="217"/>
      <c r="D322" s="216"/>
      <c r="E322" s="625"/>
    </row>
    <row r="323" spans="1:5" s="213" customFormat="1" ht="26.25" customHeight="1" x14ac:dyDescent="0.2">
      <c r="A323" s="216"/>
      <c r="B323" s="216"/>
      <c r="C323" s="217"/>
      <c r="D323" s="216"/>
      <c r="E323" s="625"/>
    </row>
    <row r="324" spans="1:5" s="213" customFormat="1" ht="26.25" customHeight="1" x14ac:dyDescent="0.2">
      <c r="A324" s="216"/>
      <c r="B324" s="216"/>
      <c r="C324" s="217"/>
      <c r="D324" s="216"/>
      <c r="E324" s="625"/>
    </row>
    <row r="325" spans="1:5" s="213" customFormat="1" ht="26.25" customHeight="1" x14ac:dyDescent="0.2">
      <c r="A325" s="216"/>
      <c r="B325" s="216"/>
      <c r="C325" s="217"/>
      <c r="D325" s="216"/>
      <c r="E325" s="625"/>
    </row>
    <row r="326" spans="1:5" s="213" customFormat="1" ht="26.25" customHeight="1" x14ac:dyDescent="0.2">
      <c r="A326" s="216"/>
      <c r="B326" s="216"/>
      <c r="C326" s="217"/>
      <c r="D326" s="216"/>
      <c r="E326" s="625"/>
    </row>
    <row r="327" spans="1:5" s="213" customFormat="1" ht="26.25" customHeight="1" x14ac:dyDescent="0.2">
      <c r="A327" s="216"/>
      <c r="B327" s="216"/>
      <c r="C327" s="217"/>
      <c r="D327" s="216"/>
      <c r="E327" s="625"/>
    </row>
    <row r="328" spans="1:5" s="213" customFormat="1" ht="26.25" customHeight="1" x14ac:dyDescent="0.2">
      <c r="A328" s="216"/>
      <c r="B328" s="216"/>
      <c r="C328" s="217"/>
      <c r="D328" s="216"/>
      <c r="E328" s="625"/>
    </row>
    <row r="329" spans="1:5" s="213" customFormat="1" ht="26.25" customHeight="1" x14ac:dyDescent="0.2">
      <c r="A329" s="216"/>
      <c r="B329" s="216"/>
      <c r="C329" s="217"/>
      <c r="D329" s="216"/>
      <c r="E329" s="625"/>
    </row>
    <row r="330" spans="1:5" s="213" customFormat="1" ht="26.25" customHeight="1" x14ac:dyDescent="0.2">
      <c r="A330" s="216"/>
      <c r="B330" s="216"/>
      <c r="C330" s="217"/>
      <c r="D330" s="216"/>
      <c r="E330" s="625"/>
    </row>
    <row r="331" spans="1:5" s="213" customFormat="1" ht="26.25" customHeight="1" x14ac:dyDescent="0.2">
      <c r="A331" s="216"/>
      <c r="B331" s="216"/>
      <c r="C331" s="217"/>
      <c r="D331" s="216"/>
      <c r="E331" s="625"/>
    </row>
    <row r="332" spans="1:5" s="213" customFormat="1" ht="26.25" customHeight="1" x14ac:dyDescent="0.2">
      <c r="A332" s="216"/>
      <c r="B332" s="216"/>
      <c r="C332" s="217"/>
      <c r="D332" s="216"/>
      <c r="E332" s="625"/>
    </row>
    <row r="333" spans="1:5" s="213" customFormat="1" ht="26.25" customHeight="1" x14ac:dyDescent="0.2">
      <c r="A333" s="216"/>
      <c r="B333" s="216"/>
      <c r="C333" s="217"/>
      <c r="D333" s="216"/>
      <c r="E333" s="625"/>
    </row>
    <row r="334" spans="1:5" s="213" customFormat="1" ht="26.25" customHeight="1" x14ac:dyDescent="0.2">
      <c r="A334" s="216"/>
      <c r="B334" s="216"/>
      <c r="C334" s="217"/>
      <c r="D334" s="216"/>
      <c r="E334" s="625"/>
    </row>
    <row r="335" spans="1:5" s="213" customFormat="1" ht="26.25" customHeight="1" x14ac:dyDescent="0.2">
      <c r="A335" s="216"/>
      <c r="B335" s="216"/>
      <c r="C335" s="217"/>
      <c r="D335" s="216"/>
      <c r="E335" s="625"/>
    </row>
    <row r="336" spans="1:5" s="213" customFormat="1" ht="26.25" customHeight="1" x14ac:dyDescent="0.2">
      <c r="A336" s="216"/>
      <c r="B336" s="216"/>
      <c r="C336" s="217"/>
      <c r="D336" s="216"/>
      <c r="E336" s="625"/>
    </row>
    <row r="337" spans="1:5" s="213" customFormat="1" ht="26.25" customHeight="1" x14ac:dyDescent="0.2">
      <c r="A337" s="216"/>
      <c r="B337" s="216"/>
      <c r="C337" s="217"/>
      <c r="D337" s="216"/>
      <c r="E337" s="625"/>
    </row>
    <row r="338" spans="1:5" s="213" customFormat="1" ht="26.25" customHeight="1" x14ac:dyDescent="0.2">
      <c r="A338" s="216"/>
      <c r="B338" s="216"/>
      <c r="C338" s="217"/>
      <c r="D338" s="216"/>
      <c r="E338" s="625"/>
    </row>
    <row r="339" spans="1:5" s="213" customFormat="1" ht="26.25" customHeight="1" x14ac:dyDescent="0.2">
      <c r="A339" s="216"/>
      <c r="B339" s="216"/>
      <c r="C339" s="217"/>
      <c r="D339" s="216"/>
      <c r="E339" s="625"/>
    </row>
    <row r="340" spans="1:5" s="213" customFormat="1" ht="26.25" customHeight="1" x14ac:dyDescent="0.2">
      <c r="A340" s="216"/>
      <c r="B340" s="216"/>
      <c r="C340" s="217"/>
      <c r="D340" s="216"/>
      <c r="E340" s="625"/>
    </row>
    <row r="341" spans="1:5" s="213" customFormat="1" ht="26.25" customHeight="1" x14ac:dyDescent="0.2">
      <c r="A341" s="216"/>
      <c r="B341" s="216"/>
      <c r="C341" s="217"/>
      <c r="D341" s="216"/>
      <c r="E341" s="625"/>
    </row>
    <row r="342" spans="1:5" s="213" customFormat="1" ht="26.25" customHeight="1" x14ac:dyDescent="0.2">
      <c r="A342" s="216"/>
      <c r="B342" s="216"/>
      <c r="C342" s="217"/>
      <c r="D342" s="216"/>
      <c r="E342" s="625"/>
    </row>
    <row r="343" spans="1:5" s="213" customFormat="1" ht="26.25" customHeight="1" x14ac:dyDescent="0.2">
      <c r="A343" s="216"/>
      <c r="B343" s="216"/>
      <c r="C343" s="217"/>
      <c r="D343" s="216"/>
      <c r="E343" s="625"/>
    </row>
    <row r="344" spans="1:5" s="213" customFormat="1" ht="26.25" customHeight="1" x14ac:dyDescent="0.2">
      <c r="A344" s="216"/>
      <c r="B344" s="216"/>
      <c r="C344" s="217"/>
      <c r="D344" s="216"/>
      <c r="E344" s="625"/>
    </row>
    <row r="345" spans="1:5" s="213" customFormat="1" ht="26.25" customHeight="1" x14ac:dyDescent="0.2">
      <c r="A345" s="216"/>
      <c r="B345" s="216"/>
      <c r="C345" s="217"/>
      <c r="D345" s="216"/>
      <c r="E345" s="625"/>
    </row>
    <row r="346" spans="1:5" s="213" customFormat="1" ht="26.25" customHeight="1" x14ac:dyDescent="0.2">
      <c r="A346" s="216"/>
      <c r="B346" s="216"/>
      <c r="C346" s="217"/>
      <c r="D346" s="216"/>
      <c r="E346" s="625"/>
    </row>
    <row r="347" spans="1:5" s="213" customFormat="1" ht="26.25" customHeight="1" x14ac:dyDescent="0.2">
      <c r="A347" s="216"/>
      <c r="B347" s="216"/>
      <c r="C347" s="217"/>
      <c r="D347" s="216"/>
      <c r="E347" s="625"/>
    </row>
    <row r="348" spans="1:5" s="213" customFormat="1" ht="26.25" customHeight="1" x14ac:dyDescent="0.2">
      <c r="A348" s="216"/>
      <c r="B348" s="216"/>
      <c r="C348" s="217"/>
      <c r="D348" s="216"/>
      <c r="E348" s="625"/>
    </row>
    <row r="349" spans="1:5" s="213" customFormat="1" ht="26.25" customHeight="1" x14ac:dyDescent="0.2">
      <c r="A349" s="216"/>
      <c r="B349" s="216"/>
      <c r="C349" s="217"/>
      <c r="D349" s="216"/>
      <c r="E349" s="625"/>
    </row>
    <row r="350" spans="1:5" s="213" customFormat="1" ht="26.25" customHeight="1" x14ac:dyDescent="0.2">
      <c r="A350" s="216"/>
      <c r="B350" s="216"/>
      <c r="C350" s="217"/>
      <c r="D350" s="216"/>
      <c r="E350" s="625"/>
    </row>
    <row r="351" spans="1:5" s="213" customFormat="1" ht="26.25" customHeight="1" x14ac:dyDescent="0.2">
      <c r="A351" s="216"/>
      <c r="B351" s="216"/>
      <c r="C351" s="217"/>
      <c r="D351" s="216"/>
      <c r="E351" s="625"/>
    </row>
    <row r="352" spans="1:5" s="213" customFormat="1" ht="26.25" customHeight="1" x14ac:dyDescent="0.2">
      <c r="A352" s="216"/>
      <c r="B352" s="216"/>
      <c r="C352" s="217"/>
      <c r="D352" s="216"/>
      <c r="E352" s="625"/>
    </row>
    <row r="353" spans="1:5" s="213" customFormat="1" ht="26.25" customHeight="1" x14ac:dyDescent="0.2">
      <c r="A353" s="216"/>
      <c r="B353" s="216"/>
      <c r="C353" s="217"/>
      <c r="D353" s="216"/>
      <c r="E353" s="625"/>
    </row>
    <row r="354" spans="1:5" s="213" customFormat="1" ht="26.25" customHeight="1" x14ac:dyDescent="0.2">
      <c r="A354" s="216"/>
      <c r="B354" s="216"/>
      <c r="C354" s="217"/>
      <c r="D354" s="216"/>
      <c r="E354" s="625"/>
    </row>
    <row r="355" spans="1:5" s="213" customFormat="1" ht="26.25" customHeight="1" x14ac:dyDescent="0.2">
      <c r="A355" s="216"/>
      <c r="B355" s="216"/>
      <c r="C355" s="217"/>
      <c r="D355" s="216"/>
      <c r="E355" s="625"/>
    </row>
    <row r="356" spans="1:5" s="213" customFormat="1" ht="26.25" customHeight="1" x14ac:dyDescent="0.2">
      <c r="A356" s="216"/>
      <c r="B356" s="216"/>
      <c r="C356" s="217"/>
      <c r="D356" s="216"/>
      <c r="E356" s="625"/>
    </row>
    <row r="357" spans="1:5" s="213" customFormat="1" ht="26.25" customHeight="1" x14ac:dyDescent="0.2">
      <c r="A357" s="216"/>
      <c r="B357" s="216"/>
      <c r="C357" s="217"/>
      <c r="D357" s="216"/>
      <c r="E357" s="625"/>
    </row>
    <row r="358" spans="1:5" s="213" customFormat="1" ht="26.25" customHeight="1" x14ac:dyDescent="0.2">
      <c r="A358" s="216"/>
      <c r="B358" s="216"/>
      <c r="C358" s="217"/>
      <c r="D358" s="216"/>
      <c r="E358" s="625"/>
    </row>
    <row r="359" spans="1:5" s="213" customFormat="1" ht="26.25" customHeight="1" x14ac:dyDescent="0.2">
      <c r="A359" s="216"/>
      <c r="B359" s="216"/>
      <c r="C359" s="217"/>
      <c r="D359" s="216"/>
      <c r="E359" s="625"/>
    </row>
    <row r="360" spans="1:5" s="213" customFormat="1" ht="26.25" customHeight="1" x14ac:dyDescent="0.2">
      <c r="A360" s="216"/>
      <c r="B360" s="216"/>
      <c r="C360" s="217"/>
      <c r="D360" s="216"/>
      <c r="E360" s="625"/>
    </row>
    <row r="361" spans="1:5" s="213" customFormat="1" ht="26.25" customHeight="1" x14ac:dyDescent="0.2">
      <c r="A361" s="216"/>
      <c r="B361" s="216"/>
      <c r="C361" s="217"/>
      <c r="D361" s="216"/>
      <c r="E361" s="625"/>
    </row>
    <row r="362" spans="1:5" s="213" customFormat="1" ht="26.25" customHeight="1" x14ac:dyDescent="0.2">
      <c r="A362" s="216"/>
      <c r="B362" s="216"/>
      <c r="C362" s="217"/>
      <c r="D362" s="216"/>
      <c r="E362" s="625"/>
    </row>
    <row r="363" spans="1:5" s="213" customFormat="1" ht="26.25" customHeight="1" x14ac:dyDescent="0.2">
      <c r="A363" s="216"/>
      <c r="B363" s="216"/>
      <c r="C363" s="217"/>
      <c r="D363" s="216"/>
      <c r="E363" s="625"/>
    </row>
    <row r="364" spans="1:5" s="213" customFormat="1" ht="26.25" customHeight="1" x14ac:dyDescent="0.2">
      <c r="A364" s="216"/>
      <c r="B364" s="216"/>
      <c r="C364" s="217"/>
      <c r="D364" s="216"/>
      <c r="E364" s="625"/>
    </row>
    <row r="365" spans="1:5" s="213" customFormat="1" ht="26.25" customHeight="1" x14ac:dyDescent="0.2">
      <c r="A365" s="216"/>
      <c r="B365" s="216"/>
      <c r="C365" s="217"/>
      <c r="D365" s="216"/>
      <c r="E365" s="625"/>
    </row>
    <row r="366" spans="1:5" s="213" customFormat="1" ht="26.25" customHeight="1" x14ac:dyDescent="0.2">
      <c r="A366" s="216"/>
      <c r="B366" s="216"/>
      <c r="C366" s="217"/>
      <c r="D366" s="216"/>
      <c r="E366" s="625"/>
    </row>
    <row r="367" spans="1:5" s="213" customFormat="1" ht="26.25" customHeight="1" x14ac:dyDescent="0.2">
      <c r="A367" s="216"/>
      <c r="B367" s="216"/>
      <c r="C367" s="217"/>
      <c r="D367" s="216"/>
      <c r="E367" s="625"/>
    </row>
    <row r="368" spans="1:5" s="213" customFormat="1" ht="26.25" customHeight="1" x14ac:dyDescent="0.2">
      <c r="A368" s="216"/>
      <c r="B368" s="216"/>
      <c r="C368" s="217"/>
      <c r="D368" s="216"/>
      <c r="E368" s="625"/>
    </row>
    <row r="369" spans="1:5" s="213" customFormat="1" ht="26.25" customHeight="1" x14ac:dyDescent="0.2">
      <c r="A369" s="216"/>
      <c r="B369" s="216"/>
      <c r="C369" s="217"/>
      <c r="D369" s="216"/>
      <c r="E369" s="625"/>
    </row>
    <row r="370" spans="1:5" s="213" customFormat="1" ht="26.25" customHeight="1" x14ac:dyDescent="0.2">
      <c r="A370" s="216"/>
      <c r="B370" s="216"/>
      <c r="C370" s="217"/>
      <c r="D370" s="216"/>
      <c r="E370" s="625"/>
    </row>
    <row r="371" spans="1:5" s="213" customFormat="1" ht="26.25" customHeight="1" x14ac:dyDescent="0.2">
      <c r="A371" s="216"/>
      <c r="B371" s="216"/>
      <c r="C371" s="217"/>
      <c r="D371" s="216"/>
      <c r="E371" s="625"/>
    </row>
    <row r="372" spans="1:5" s="213" customFormat="1" ht="26.25" customHeight="1" x14ac:dyDescent="0.2">
      <c r="A372" s="216"/>
      <c r="B372" s="216"/>
      <c r="C372" s="217"/>
      <c r="D372" s="216"/>
      <c r="E372" s="625"/>
    </row>
    <row r="373" spans="1:5" s="213" customFormat="1" ht="26.25" customHeight="1" x14ac:dyDescent="0.2">
      <c r="A373" s="216"/>
      <c r="B373" s="216"/>
      <c r="C373" s="217"/>
      <c r="D373" s="216"/>
      <c r="E373" s="625"/>
    </row>
    <row r="374" spans="1:5" s="213" customFormat="1" ht="26.25" customHeight="1" x14ac:dyDescent="0.2">
      <c r="A374" s="216"/>
      <c r="B374" s="216"/>
      <c r="C374" s="217"/>
      <c r="D374" s="216"/>
      <c r="E374" s="625"/>
    </row>
    <row r="375" spans="1:5" s="213" customFormat="1" ht="26.25" customHeight="1" x14ac:dyDescent="0.2">
      <c r="A375" s="216"/>
      <c r="B375" s="216"/>
      <c r="C375" s="217"/>
      <c r="D375" s="216"/>
      <c r="E375" s="625"/>
    </row>
    <row r="376" spans="1:5" s="213" customFormat="1" ht="26.25" customHeight="1" x14ac:dyDescent="0.2">
      <c r="A376" s="216"/>
      <c r="B376" s="216"/>
      <c r="C376" s="217"/>
      <c r="D376" s="216"/>
      <c r="E376" s="625"/>
    </row>
    <row r="377" spans="1:5" s="213" customFormat="1" ht="26.25" customHeight="1" x14ac:dyDescent="0.2">
      <c r="A377" s="216"/>
      <c r="B377" s="216"/>
      <c r="C377" s="217"/>
      <c r="D377" s="216"/>
      <c r="E377" s="625"/>
    </row>
    <row r="378" spans="1:5" s="213" customFormat="1" ht="26.25" customHeight="1" x14ac:dyDescent="0.2">
      <c r="A378" s="216"/>
      <c r="B378" s="216"/>
      <c r="C378" s="217"/>
      <c r="D378" s="216"/>
      <c r="E378" s="625"/>
    </row>
    <row r="379" spans="1:5" s="213" customFormat="1" ht="26.25" customHeight="1" x14ac:dyDescent="0.2">
      <c r="A379" s="216"/>
      <c r="B379" s="216"/>
      <c r="C379" s="217"/>
      <c r="D379" s="216"/>
      <c r="E379" s="625"/>
    </row>
    <row r="380" spans="1:5" s="213" customFormat="1" ht="26.25" customHeight="1" x14ac:dyDescent="0.2">
      <c r="A380" s="216"/>
      <c r="B380" s="216"/>
      <c r="C380" s="217"/>
      <c r="D380" s="216"/>
      <c r="E380" s="625"/>
    </row>
    <row r="381" spans="1:5" s="213" customFormat="1" ht="26.25" customHeight="1" x14ac:dyDescent="0.2">
      <c r="A381" s="216"/>
      <c r="B381" s="216"/>
      <c r="C381" s="217"/>
      <c r="D381" s="216"/>
      <c r="E381" s="625"/>
    </row>
    <row r="382" spans="1:5" s="213" customFormat="1" ht="26.25" customHeight="1" x14ac:dyDescent="0.2">
      <c r="A382" s="216"/>
      <c r="B382" s="216"/>
      <c r="C382" s="217"/>
      <c r="D382" s="216"/>
      <c r="E382" s="625"/>
    </row>
    <row r="383" spans="1:5" s="213" customFormat="1" ht="26.25" customHeight="1" x14ac:dyDescent="0.2">
      <c r="A383" s="216"/>
      <c r="B383" s="216"/>
      <c r="C383" s="217"/>
      <c r="D383" s="216"/>
      <c r="E383" s="625"/>
    </row>
    <row r="384" spans="1:5" s="213" customFormat="1" ht="26.25" customHeight="1" x14ac:dyDescent="0.2">
      <c r="A384" s="216"/>
      <c r="B384" s="216"/>
      <c r="C384" s="217"/>
      <c r="D384" s="216"/>
      <c r="E384" s="625"/>
    </row>
    <row r="385" spans="1:5" s="213" customFormat="1" ht="26.25" customHeight="1" x14ac:dyDescent="0.2">
      <c r="A385" s="216"/>
      <c r="B385" s="216"/>
      <c r="C385" s="217"/>
      <c r="D385" s="216"/>
      <c r="E385" s="625"/>
    </row>
    <row r="386" spans="1:5" s="213" customFormat="1" ht="26.25" customHeight="1" x14ac:dyDescent="0.2">
      <c r="A386" s="216"/>
      <c r="B386" s="216"/>
      <c r="C386" s="217"/>
      <c r="D386" s="216"/>
      <c r="E386" s="625"/>
    </row>
    <row r="387" spans="1:5" s="213" customFormat="1" ht="26.25" customHeight="1" x14ac:dyDescent="0.2">
      <c r="A387" s="216"/>
      <c r="B387" s="216"/>
      <c r="C387" s="217"/>
      <c r="D387" s="216"/>
      <c r="E387" s="625"/>
    </row>
    <row r="388" spans="1:5" s="213" customFormat="1" ht="26.25" customHeight="1" x14ac:dyDescent="0.2">
      <c r="A388" s="216"/>
      <c r="B388" s="216"/>
      <c r="C388" s="217"/>
      <c r="D388" s="216"/>
      <c r="E388" s="625"/>
    </row>
    <row r="389" spans="1:5" s="213" customFormat="1" ht="26.25" customHeight="1" x14ac:dyDescent="0.2">
      <c r="A389" s="216"/>
      <c r="B389" s="216"/>
      <c r="C389" s="217"/>
      <c r="D389" s="216"/>
      <c r="E389" s="625"/>
    </row>
    <row r="390" spans="1:5" s="213" customFormat="1" ht="26.25" customHeight="1" x14ac:dyDescent="0.2">
      <c r="A390" s="216"/>
      <c r="B390" s="216"/>
      <c r="C390" s="217"/>
      <c r="D390" s="216"/>
      <c r="E390" s="625"/>
    </row>
    <row r="391" spans="1:5" s="213" customFormat="1" ht="26.25" customHeight="1" x14ac:dyDescent="0.2">
      <c r="A391" s="216"/>
      <c r="B391" s="216"/>
      <c r="C391" s="217"/>
      <c r="D391" s="216"/>
      <c r="E391" s="625"/>
    </row>
    <row r="392" spans="1:5" s="213" customFormat="1" ht="26.25" customHeight="1" x14ac:dyDescent="0.2">
      <c r="A392" s="216"/>
      <c r="B392" s="216"/>
      <c r="C392" s="217"/>
      <c r="D392" s="216"/>
      <c r="E392" s="625"/>
    </row>
    <row r="393" spans="1:5" s="213" customFormat="1" ht="26.25" customHeight="1" x14ac:dyDescent="0.2">
      <c r="A393" s="216"/>
      <c r="B393" s="216"/>
      <c r="C393" s="217"/>
      <c r="D393" s="216"/>
      <c r="E393" s="625"/>
    </row>
    <row r="394" spans="1:5" s="213" customFormat="1" ht="26.25" customHeight="1" x14ac:dyDescent="0.2">
      <c r="A394" s="216"/>
      <c r="B394" s="216"/>
      <c r="C394" s="217"/>
      <c r="D394" s="216"/>
      <c r="E394" s="625"/>
    </row>
    <row r="395" spans="1:5" s="213" customFormat="1" ht="26.25" customHeight="1" x14ac:dyDescent="0.2">
      <c r="A395" s="216"/>
      <c r="B395" s="216"/>
      <c r="C395" s="217"/>
      <c r="D395" s="216"/>
      <c r="E395" s="625"/>
    </row>
    <row r="396" spans="1:5" s="213" customFormat="1" ht="26.25" customHeight="1" x14ac:dyDescent="0.2">
      <c r="A396" s="216"/>
      <c r="B396" s="216"/>
      <c r="C396" s="217"/>
      <c r="D396" s="216"/>
      <c r="E396" s="625"/>
    </row>
    <row r="397" spans="1:5" s="213" customFormat="1" ht="26.25" customHeight="1" x14ac:dyDescent="0.2">
      <c r="A397" s="216"/>
      <c r="B397" s="216"/>
      <c r="C397" s="217"/>
      <c r="D397" s="216"/>
      <c r="E397" s="625"/>
    </row>
    <row r="398" spans="1:5" s="213" customFormat="1" ht="26.25" customHeight="1" x14ac:dyDescent="0.2">
      <c r="A398" s="216"/>
      <c r="B398" s="216"/>
      <c r="C398" s="217"/>
      <c r="D398" s="216"/>
      <c r="E398" s="625"/>
    </row>
    <row r="399" spans="1:5" s="213" customFormat="1" ht="26.25" customHeight="1" x14ac:dyDescent="0.2">
      <c r="A399" s="216"/>
      <c r="B399" s="216"/>
      <c r="C399" s="217"/>
      <c r="D399" s="216"/>
      <c r="E399" s="625"/>
    </row>
    <row r="400" spans="1:5" s="213" customFormat="1" ht="26.25" customHeight="1" x14ac:dyDescent="0.2">
      <c r="A400" s="216"/>
      <c r="B400" s="216"/>
      <c r="C400" s="217"/>
      <c r="D400" s="216"/>
      <c r="E400" s="625"/>
    </row>
    <row r="401" spans="1:5" s="213" customFormat="1" ht="26.25" customHeight="1" x14ac:dyDescent="0.2">
      <c r="A401" s="216"/>
      <c r="B401" s="216"/>
      <c r="C401" s="217"/>
      <c r="D401" s="216"/>
      <c r="E401" s="625"/>
    </row>
    <row r="402" spans="1:5" s="213" customFormat="1" ht="26.25" customHeight="1" x14ac:dyDescent="0.2">
      <c r="A402" s="216"/>
      <c r="B402" s="216"/>
      <c r="C402" s="217"/>
      <c r="D402" s="216"/>
      <c r="E402" s="625"/>
    </row>
    <row r="403" spans="1:5" s="213" customFormat="1" ht="26.25" customHeight="1" x14ac:dyDescent="0.2">
      <c r="A403" s="216"/>
      <c r="B403" s="216"/>
      <c r="C403" s="217"/>
      <c r="D403" s="216"/>
      <c r="E403" s="625"/>
    </row>
    <row r="404" spans="1:5" s="213" customFormat="1" ht="26.25" customHeight="1" x14ac:dyDescent="0.2">
      <c r="A404" s="216"/>
      <c r="B404" s="216"/>
      <c r="C404" s="217"/>
      <c r="D404" s="216"/>
      <c r="E404" s="625"/>
    </row>
    <row r="405" spans="1:5" s="213" customFormat="1" ht="26.25" customHeight="1" x14ac:dyDescent="0.2">
      <c r="A405" s="216"/>
      <c r="B405" s="216"/>
      <c r="C405" s="217"/>
      <c r="D405" s="216"/>
      <c r="E405" s="625"/>
    </row>
    <row r="406" spans="1:5" s="213" customFormat="1" ht="26.25" customHeight="1" x14ac:dyDescent="0.2">
      <c r="A406" s="216"/>
      <c r="B406" s="216"/>
      <c r="C406" s="217"/>
      <c r="D406" s="216"/>
      <c r="E406" s="625"/>
    </row>
    <row r="407" spans="1:5" s="213" customFormat="1" ht="26.25" customHeight="1" x14ac:dyDescent="0.2">
      <c r="A407" s="216"/>
      <c r="B407" s="216"/>
      <c r="C407" s="217"/>
      <c r="D407" s="216"/>
      <c r="E407" s="625"/>
    </row>
    <row r="408" spans="1:5" s="213" customFormat="1" ht="26.25" customHeight="1" x14ac:dyDescent="0.2">
      <c r="A408" s="216"/>
      <c r="B408" s="216"/>
      <c r="C408" s="217"/>
      <c r="D408" s="216"/>
      <c r="E408" s="625"/>
    </row>
    <row r="409" spans="1:5" s="213" customFormat="1" ht="26.25" customHeight="1" x14ac:dyDescent="0.2">
      <c r="A409" s="216"/>
      <c r="B409" s="216"/>
      <c r="C409" s="217"/>
      <c r="D409" s="216"/>
      <c r="E409" s="625"/>
    </row>
    <row r="410" spans="1:5" s="213" customFormat="1" ht="26.25" customHeight="1" x14ac:dyDescent="0.2">
      <c r="A410" s="216"/>
      <c r="B410" s="216"/>
      <c r="C410" s="217"/>
      <c r="D410" s="216"/>
      <c r="E410" s="625"/>
    </row>
    <row r="411" spans="1:5" s="213" customFormat="1" ht="26.25" customHeight="1" x14ac:dyDescent="0.2">
      <c r="A411" s="216"/>
      <c r="B411" s="216"/>
      <c r="C411" s="217"/>
      <c r="D411" s="216"/>
      <c r="E411" s="625"/>
    </row>
    <row r="412" spans="1:5" s="213" customFormat="1" ht="26.25" customHeight="1" x14ac:dyDescent="0.2">
      <c r="A412" s="216"/>
      <c r="B412" s="216"/>
      <c r="C412" s="217"/>
      <c r="D412" s="216"/>
      <c r="E412" s="625"/>
    </row>
    <row r="413" spans="1:5" s="213" customFormat="1" ht="26.25" customHeight="1" x14ac:dyDescent="0.2">
      <c r="A413" s="216"/>
      <c r="B413" s="216"/>
      <c r="C413" s="217"/>
      <c r="D413" s="216"/>
      <c r="E413" s="625"/>
    </row>
    <row r="414" spans="1:5" s="213" customFormat="1" ht="26.25" customHeight="1" x14ac:dyDescent="0.2">
      <c r="A414" s="216"/>
      <c r="B414" s="216"/>
      <c r="C414" s="217"/>
      <c r="D414" s="216"/>
      <c r="E414" s="625"/>
    </row>
    <row r="415" spans="1:5" s="213" customFormat="1" ht="26.25" customHeight="1" x14ac:dyDescent="0.2">
      <c r="A415" s="216"/>
      <c r="B415" s="216"/>
      <c r="C415" s="217"/>
      <c r="D415" s="216"/>
      <c r="E415" s="625"/>
    </row>
    <row r="416" spans="1:5" s="213" customFormat="1" ht="26.25" customHeight="1" x14ac:dyDescent="0.2">
      <c r="A416" s="216"/>
      <c r="B416" s="216"/>
      <c r="C416" s="217"/>
      <c r="D416" s="216"/>
      <c r="E416" s="625"/>
    </row>
    <row r="417" spans="1:5" s="213" customFormat="1" ht="26.25" customHeight="1" x14ac:dyDescent="0.2">
      <c r="A417" s="216"/>
      <c r="B417" s="216"/>
      <c r="C417" s="217"/>
      <c r="D417" s="216"/>
      <c r="E417" s="625"/>
    </row>
    <row r="418" spans="1:5" s="213" customFormat="1" ht="26.25" customHeight="1" x14ac:dyDescent="0.2">
      <c r="A418" s="216"/>
      <c r="B418" s="216"/>
      <c r="C418" s="217"/>
      <c r="D418" s="216"/>
      <c r="E418" s="625"/>
    </row>
    <row r="419" spans="1:5" s="213" customFormat="1" ht="26.25" customHeight="1" x14ac:dyDescent="0.2">
      <c r="A419" s="216"/>
      <c r="B419" s="216"/>
      <c r="C419" s="217"/>
      <c r="D419" s="216"/>
      <c r="E419" s="625"/>
    </row>
    <row r="420" spans="1:5" s="213" customFormat="1" ht="26.25" customHeight="1" x14ac:dyDescent="0.2">
      <c r="A420" s="216"/>
      <c r="B420" s="216"/>
      <c r="C420" s="217"/>
      <c r="D420" s="216"/>
      <c r="E420" s="625"/>
    </row>
    <row r="421" spans="1:5" s="213" customFormat="1" ht="26.25" customHeight="1" x14ac:dyDescent="0.2">
      <c r="A421" s="216"/>
      <c r="B421" s="216"/>
      <c r="C421" s="217"/>
      <c r="D421" s="216"/>
      <c r="E421" s="625"/>
    </row>
    <row r="422" spans="1:5" s="213" customFormat="1" ht="26.25" customHeight="1" x14ac:dyDescent="0.2">
      <c r="A422" s="216"/>
      <c r="B422" s="216"/>
      <c r="C422" s="217"/>
      <c r="D422" s="216"/>
      <c r="E422" s="625"/>
    </row>
    <row r="423" spans="1:5" s="213" customFormat="1" ht="26.25" customHeight="1" x14ac:dyDescent="0.2">
      <c r="A423" s="216"/>
      <c r="B423" s="216"/>
      <c r="C423" s="217"/>
      <c r="D423" s="216"/>
      <c r="E423" s="625"/>
    </row>
    <row r="424" spans="1:5" s="213" customFormat="1" ht="26.25" customHeight="1" x14ac:dyDescent="0.2">
      <c r="A424" s="216"/>
      <c r="B424" s="216"/>
      <c r="C424" s="217"/>
      <c r="D424" s="216"/>
      <c r="E424" s="625"/>
    </row>
    <row r="425" spans="1:5" s="213" customFormat="1" ht="26.25" customHeight="1" x14ac:dyDescent="0.2">
      <c r="A425" s="216"/>
      <c r="B425" s="216"/>
      <c r="C425" s="217"/>
      <c r="D425" s="216"/>
      <c r="E425" s="625"/>
    </row>
    <row r="426" spans="1:5" s="213" customFormat="1" ht="26.25" customHeight="1" x14ac:dyDescent="0.2">
      <c r="A426" s="216"/>
      <c r="B426" s="216"/>
      <c r="C426" s="217"/>
      <c r="D426" s="216"/>
      <c r="E426" s="625"/>
    </row>
    <row r="427" spans="1:5" s="213" customFormat="1" ht="26.25" customHeight="1" x14ac:dyDescent="0.2">
      <c r="A427" s="216"/>
      <c r="B427" s="216"/>
      <c r="C427" s="217"/>
      <c r="D427" s="216"/>
      <c r="E427" s="625"/>
    </row>
    <row r="428" spans="1:5" s="213" customFormat="1" ht="26.25" customHeight="1" x14ac:dyDescent="0.2">
      <c r="A428" s="216"/>
      <c r="B428" s="216"/>
      <c r="C428" s="217"/>
      <c r="D428" s="216"/>
      <c r="E428" s="625"/>
    </row>
    <row r="429" spans="1:5" s="213" customFormat="1" ht="26.25" customHeight="1" x14ac:dyDescent="0.2">
      <c r="A429" s="216"/>
      <c r="B429" s="216"/>
      <c r="C429" s="217"/>
      <c r="D429" s="216"/>
      <c r="E429" s="625"/>
    </row>
    <row r="430" spans="1:5" s="213" customFormat="1" ht="26.25" customHeight="1" x14ac:dyDescent="0.2">
      <c r="A430" s="216"/>
      <c r="B430" s="216"/>
      <c r="C430" s="217"/>
      <c r="D430" s="216"/>
      <c r="E430" s="625"/>
    </row>
    <row r="431" spans="1:5" s="213" customFormat="1" ht="26.25" customHeight="1" x14ac:dyDescent="0.2">
      <c r="A431" s="216"/>
      <c r="B431" s="216"/>
      <c r="C431" s="217"/>
      <c r="D431" s="216"/>
      <c r="E431" s="625"/>
    </row>
    <row r="432" spans="1:5" s="213" customFormat="1" ht="26.25" customHeight="1" x14ac:dyDescent="0.2">
      <c r="A432" s="216"/>
      <c r="B432" s="216"/>
      <c r="C432" s="217"/>
      <c r="D432" s="216"/>
      <c r="E432" s="625"/>
    </row>
    <row r="433" spans="1:5" s="213" customFormat="1" ht="26.25" customHeight="1" x14ac:dyDescent="0.2">
      <c r="A433" s="216"/>
      <c r="B433" s="216"/>
      <c r="C433" s="217"/>
      <c r="D433" s="216"/>
      <c r="E433" s="625"/>
    </row>
    <row r="434" spans="1:5" s="213" customFormat="1" ht="26.25" customHeight="1" x14ac:dyDescent="0.2">
      <c r="A434" s="216"/>
      <c r="B434" s="216"/>
      <c r="C434" s="217"/>
      <c r="D434" s="216"/>
      <c r="E434" s="625"/>
    </row>
    <row r="435" spans="1:5" s="213" customFormat="1" ht="26.25" customHeight="1" x14ac:dyDescent="0.2">
      <c r="A435" s="216"/>
      <c r="B435" s="216"/>
      <c r="C435" s="217"/>
      <c r="D435" s="216"/>
      <c r="E435" s="625"/>
    </row>
    <row r="436" spans="1:5" s="213" customFormat="1" ht="26.25" customHeight="1" x14ac:dyDescent="0.2">
      <c r="A436" s="216"/>
      <c r="B436" s="216"/>
      <c r="C436" s="217"/>
      <c r="D436" s="216"/>
      <c r="E436" s="625"/>
    </row>
    <row r="437" spans="1:5" s="213" customFormat="1" ht="26.25" customHeight="1" x14ac:dyDescent="0.2">
      <c r="A437" s="216"/>
      <c r="B437" s="216"/>
      <c r="C437" s="217"/>
      <c r="D437" s="216"/>
      <c r="E437" s="625"/>
    </row>
    <row r="438" spans="1:5" s="213" customFormat="1" ht="26.25" customHeight="1" x14ac:dyDescent="0.2">
      <c r="A438" s="216"/>
      <c r="B438" s="216"/>
      <c r="C438" s="217"/>
      <c r="D438" s="216"/>
      <c r="E438" s="625"/>
    </row>
    <row r="439" spans="1:5" s="213" customFormat="1" ht="26.25" customHeight="1" x14ac:dyDescent="0.2">
      <c r="A439" s="216"/>
      <c r="B439" s="216"/>
      <c r="C439" s="217"/>
      <c r="D439" s="216"/>
      <c r="E439" s="625"/>
    </row>
    <row r="440" spans="1:5" s="213" customFormat="1" ht="26.25" customHeight="1" x14ac:dyDescent="0.2">
      <c r="A440" s="216"/>
      <c r="B440" s="216"/>
      <c r="C440" s="217"/>
      <c r="D440" s="216"/>
      <c r="E440" s="625"/>
    </row>
    <row r="441" spans="1:5" s="213" customFormat="1" ht="26.25" customHeight="1" x14ac:dyDescent="0.2">
      <c r="A441" s="216"/>
      <c r="B441" s="216"/>
      <c r="C441" s="217"/>
      <c r="D441" s="216"/>
      <c r="E441" s="625"/>
    </row>
    <row r="442" spans="1:5" s="213" customFormat="1" ht="26.25" customHeight="1" x14ac:dyDescent="0.2">
      <c r="A442" s="216"/>
      <c r="B442" s="216"/>
      <c r="C442" s="217"/>
      <c r="D442" s="216"/>
      <c r="E442" s="625"/>
    </row>
    <row r="443" spans="1:5" s="213" customFormat="1" ht="26.25" customHeight="1" x14ac:dyDescent="0.2">
      <c r="A443" s="216"/>
      <c r="B443" s="216"/>
      <c r="C443" s="217"/>
      <c r="D443" s="216"/>
      <c r="E443" s="625"/>
    </row>
    <row r="444" spans="1:5" s="213" customFormat="1" ht="26.25" customHeight="1" x14ac:dyDescent="0.2">
      <c r="A444" s="216"/>
      <c r="B444" s="216"/>
      <c r="C444" s="217"/>
      <c r="D444" s="216"/>
      <c r="E444" s="625"/>
    </row>
    <row r="445" spans="1:5" s="213" customFormat="1" ht="26.25" customHeight="1" x14ac:dyDescent="0.2">
      <c r="A445" s="216"/>
      <c r="B445" s="216"/>
      <c r="C445" s="217"/>
      <c r="D445" s="216"/>
      <c r="E445" s="625"/>
    </row>
    <row r="446" spans="1:5" s="213" customFormat="1" ht="26.25" customHeight="1" x14ac:dyDescent="0.2">
      <c r="A446" s="216"/>
      <c r="B446" s="216"/>
      <c r="C446" s="217"/>
      <c r="D446" s="216"/>
      <c r="E446" s="625"/>
    </row>
    <row r="447" spans="1:5" s="213" customFormat="1" ht="26.25" customHeight="1" x14ac:dyDescent="0.2">
      <c r="A447" s="216"/>
      <c r="B447" s="216"/>
      <c r="C447" s="217"/>
      <c r="D447" s="216"/>
      <c r="E447" s="625"/>
    </row>
    <row r="448" spans="1:5" s="213" customFormat="1" ht="26.25" customHeight="1" x14ac:dyDescent="0.2">
      <c r="A448" s="216"/>
      <c r="B448" s="216"/>
      <c r="C448" s="217"/>
      <c r="D448" s="216"/>
      <c r="E448" s="625"/>
    </row>
    <row r="449" spans="1:5" s="213" customFormat="1" ht="26.25" customHeight="1" x14ac:dyDescent="0.2">
      <c r="A449" s="216"/>
      <c r="B449" s="216"/>
      <c r="C449" s="217"/>
      <c r="D449" s="216"/>
      <c r="E449" s="625"/>
    </row>
    <row r="450" spans="1:5" s="213" customFormat="1" ht="26.25" customHeight="1" x14ac:dyDescent="0.2">
      <c r="A450" s="216"/>
      <c r="B450" s="216"/>
      <c r="C450" s="217"/>
      <c r="D450" s="216"/>
      <c r="E450" s="625"/>
    </row>
    <row r="451" spans="1:5" s="213" customFormat="1" ht="26.25" customHeight="1" x14ac:dyDescent="0.2">
      <c r="A451" s="216"/>
      <c r="B451" s="216"/>
      <c r="C451" s="217"/>
      <c r="D451" s="216"/>
      <c r="E451" s="625"/>
    </row>
    <row r="452" spans="1:5" s="213" customFormat="1" ht="26.25" customHeight="1" x14ac:dyDescent="0.2">
      <c r="A452" s="216"/>
      <c r="B452" s="216"/>
      <c r="C452" s="217"/>
      <c r="D452" s="216"/>
      <c r="E452" s="625"/>
    </row>
    <row r="453" spans="1:5" s="213" customFormat="1" ht="26.25" customHeight="1" x14ac:dyDescent="0.2">
      <c r="A453" s="216"/>
      <c r="B453" s="216"/>
      <c r="C453" s="217"/>
      <c r="D453" s="216"/>
      <c r="E453" s="625"/>
    </row>
    <row r="454" spans="1:5" s="213" customFormat="1" ht="26.25" customHeight="1" x14ac:dyDescent="0.2">
      <c r="A454" s="216"/>
      <c r="B454" s="216"/>
      <c r="C454" s="217"/>
      <c r="D454" s="216"/>
      <c r="E454" s="625"/>
    </row>
    <row r="455" spans="1:5" s="213" customFormat="1" ht="26.25" customHeight="1" x14ac:dyDescent="0.2">
      <c r="A455" s="216"/>
      <c r="B455" s="216"/>
      <c r="C455" s="217"/>
      <c r="D455" s="216"/>
      <c r="E455" s="625"/>
    </row>
    <row r="456" spans="1:5" s="213" customFormat="1" ht="26.25" customHeight="1" x14ac:dyDescent="0.2">
      <c r="A456" s="216"/>
      <c r="B456" s="216"/>
      <c r="C456" s="217"/>
      <c r="D456" s="216"/>
      <c r="E456" s="625"/>
    </row>
    <row r="457" spans="1:5" s="213" customFormat="1" ht="26.25" customHeight="1" x14ac:dyDescent="0.2">
      <c r="A457" s="216"/>
      <c r="B457" s="216"/>
      <c r="C457" s="217"/>
      <c r="D457" s="216"/>
      <c r="E457" s="625"/>
    </row>
    <row r="458" spans="1:5" s="213" customFormat="1" ht="26.25" customHeight="1" x14ac:dyDescent="0.2">
      <c r="A458" s="216"/>
      <c r="B458" s="216"/>
      <c r="C458" s="217"/>
      <c r="D458" s="216"/>
      <c r="E458" s="625"/>
    </row>
    <row r="459" spans="1:5" s="213" customFormat="1" ht="26.25" customHeight="1" x14ac:dyDescent="0.2">
      <c r="A459" s="216"/>
      <c r="B459" s="216"/>
      <c r="C459" s="217"/>
      <c r="D459" s="216"/>
      <c r="E459" s="625"/>
    </row>
    <row r="460" spans="1:5" s="213" customFormat="1" ht="26.25" customHeight="1" x14ac:dyDescent="0.2">
      <c r="A460" s="216"/>
      <c r="B460" s="216"/>
      <c r="C460" s="217"/>
      <c r="D460" s="216"/>
      <c r="E460" s="625"/>
    </row>
    <row r="461" spans="1:5" s="213" customFormat="1" ht="26.25" customHeight="1" x14ac:dyDescent="0.2">
      <c r="A461" s="216"/>
      <c r="B461" s="216"/>
      <c r="C461" s="217"/>
      <c r="D461" s="216"/>
      <c r="E461" s="625"/>
    </row>
    <row r="462" spans="1:5" s="213" customFormat="1" ht="26.25" customHeight="1" x14ac:dyDescent="0.2">
      <c r="A462" s="216"/>
      <c r="B462" s="216"/>
      <c r="C462" s="217"/>
      <c r="D462" s="216"/>
      <c r="E462" s="625"/>
    </row>
    <row r="463" spans="1:5" s="213" customFormat="1" ht="26.25" customHeight="1" x14ac:dyDescent="0.2">
      <c r="A463" s="216"/>
      <c r="B463" s="216"/>
      <c r="C463" s="217"/>
      <c r="D463" s="216"/>
      <c r="E463" s="625"/>
    </row>
    <row r="464" spans="1:5" s="213" customFormat="1" ht="26.25" customHeight="1" x14ac:dyDescent="0.2">
      <c r="A464" s="216"/>
      <c r="B464" s="216"/>
      <c r="C464" s="217"/>
      <c r="D464" s="216"/>
      <c r="E464" s="625"/>
    </row>
    <row r="465" spans="1:5" s="213" customFormat="1" ht="26.25" customHeight="1" x14ac:dyDescent="0.2">
      <c r="A465" s="216"/>
      <c r="B465" s="216"/>
      <c r="C465" s="217"/>
      <c r="D465" s="216"/>
      <c r="E465" s="625"/>
    </row>
    <row r="466" spans="1:5" s="213" customFormat="1" ht="26.25" customHeight="1" x14ac:dyDescent="0.2">
      <c r="A466" s="216"/>
      <c r="B466" s="216"/>
      <c r="C466" s="217"/>
      <c r="D466" s="216"/>
      <c r="E466" s="625"/>
    </row>
    <row r="467" spans="1:5" s="213" customFormat="1" ht="26.25" customHeight="1" x14ac:dyDescent="0.2">
      <c r="A467" s="216"/>
      <c r="B467" s="216"/>
      <c r="C467" s="217"/>
      <c r="D467" s="216"/>
      <c r="E467" s="625"/>
    </row>
    <row r="468" spans="1:5" s="213" customFormat="1" ht="26.25" customHeight="1" x14ac:dyDescent="0.2">
      <c r="A468" s="216"/>
      <c r="B468" s="216"/>
      <c r="C468" s="217"/>
      <c r="D468" s="216"/>
      <c r="E468" s="625"/>
    </row>
    <row r="469" spans="1:5" s="213" customFormat="1" ht="26.25" customHeight="1" x14ac:dyDescent="0.2">
      <c r="A469" s="216"/>
      <c r="B469" s="216"/>
      <c r="C469" s="217"/>
      <c r="D469" s="216"/>
      <c r="E469" s="625"/>
    </row>
    <row r="470" spans="1:5" s="213" customFormat="1" ht="26.25" customHeight="1" x14ac:dyDescent="0.2">
      <c r="A470" s="216"/>
      <c r="B470" s="216"/>
      <c r="C470" s="217"/>
      <c r="D470" s="216"/>
      <c r="E470" s="625"/>
    </row>
    <row r="471" spans="1:5" s="213" customFormat="1" ht="26.25" customHeight="1" x14ac:dyDescent="0.2">
      <c r="A471" s="216"/>
      <c r="B471" s="216"/>
      <c r="C471" s="217"/>
      <c r="D471" s="216"/>
      <c r="E471" s="625"/>
    </row>
    <row r="472" spans="1:5" s="213" customFormat="1" ht="26.25" customHeight="1" x14ac:dyDescent="0.2">
      <c r="A472" s="216"/>
      <c r="B472" s="216"/>
      <c r="C472" s="217"/>
      <c r="D472" s="216"/>
      <c r="E472" s="625"/>
    </row>
    <row r="473" spans="1:5" s="213" customFormat="1" ht="26.25" customHeight="1" x14ac:dyDescent="0.2">
      <c r="A473" s="216"/>
      <c r="B473" s="216"/>
      <c r="C473" s="217"/>
      <c r="D473" s="216"/>
      <c r="E473" s="625"/>
    </row>
    <row r="474" spans="1:5" s="213" customFormat="1" ht="26.25" customHeight="1" x14ac:dyDescent="0.2">
      <c r="A474" s="216"/>
      <c r="B474" s="216"/>
      <c r="C474" s="217"/>
      <c r="D474" s="216"/>
      <c r="E474" s="625"/>
    </row>
    <row r="475" spans="1:5" s="213" customFormat="1" ht="26.25" customHeight="1" x14ac:dyDescent="0.2">
      <c r="A475" s="216"/>
      <c r="B475" s="216"/>
      <c r="C475" s="217"/>
      <c r="D475" s="216"/>
      <c r="E475" s="625"/>
    </row>
    <row r="476" spans="1:5" s="213" customFormat="1" ht="26.25" customHeight="1" x14ac:dyDescent="0.2">
      <c r="A476" s="216"/>
      <c r="B476" s="216"/>
      <c r="C476" s="217"/>
      <c r="D476" s="216"/>
      <c r="E476" s="625"/>
    </row>
    <row r="477" spans="1:5" s="213" customFormat="1" ht="26.25" customHeight="1" x14ac:dyDescent="0.2">
      <c r="A477" s="216"/>
      <c r="B477" s="216"/>
      <c r="C477" s="217"/>
      <c r="D477" s="216"/>
      <c r="E477" s="625"/>
    </row>
    <row r="478" spans="1:5" s="213" customFormat="1" ht="26.25" customHeight="1" x14ac:dyDescent="0.2">
      <c r="A478" s="216"/>
      <c r="B478" s="216"/>
      <c r="C478" s="217"/>
      <c r="D478" s="216"/>
      <c r="E478" s="625"/>
    </row>
    <row r="479" spans="1:5" s="213" customFormat="1" ht="26.25" customHeight="1" x14ac:dyDescent="0.2">
      <c r="A479" s="216"/>
      <c r="B479" s="216"/>
      <c r="C479" s="217"/>
      <c r="D479" s="216"/>
      <c r="E479" s="625"/>
    </row>
    <row r="480" spans="1:5" s="213" customFormat="1" ht="26.25" customHeight="1" x14ac:dyDescent="0.2">
      <c r="A480" s="216"/>
      <c r="B480" s="216"/>
      <c r="C480" s="217"/>
      <c r="D480" s="216"/>
      <c r="E480" s="625"/>
    </row>
    <row r="481" spans="1:5" s="213" customFormat="1" ht="26.25" customHeight="1" x14ac:dyDescent="0.2">
      <c r="A481" s="216"/>
      <c r="B481" s="216"/>
      <c r="C481" s="217"/>
      <c r="D481" s="216"/>
      <c r="E481" s="625"/>
    </row>
    <row r="482" spans="1:5" s="213" customFormat="1" ht="26.25" customHeight="1" x14ac:dyDescent="0.2">
      <c r="A482" s="216"/>
      <c r="B482" s="216"/>
      <c r="C482" s="217"/>
      <c r="D482" s="216"/>
      <c r="E482" s="625"/>
    </row>
    <row r="483" spans="1:5" s="213" customFormat="1" ht="26.25" customHeight="1" x14ac:dyDescent="0.2">
      <c r="A483" s="216"/>
      <c r="B483" s="216"/>
      <c r="C483" s="217"/>
      <c r="D483" s="216"/>
      <c r="E483" s="625"/>
    </row>
    <row r="484" spans="1:5" s="213" customFormat="1" ht="26.25" customHeight="1" x14ac:dyDescent="0.2">
      <c r="A484" s="216"/>
      <c r="B484" s="216"/>
      <c r="C484" s="217"/>
      <c r="D484" s="216"/>
      <c r="E484" s="625"/>
    </row>
    <row r="485" spans="1:5" s="213" customFormat="1" ht="26.25" customHeight="1" x14ac:dyDescent="0.2">
      <c r="A485" s="216"/>
      <c r="B485" s="216"/>
      <c r="C485" s="217"/>
      <c r="D485" s="216"/>
      <c r="E485" s="625"/>
    </row>
    <row r="486" spans="1:5" s="213" customFormat="1" ht="26.25" customHeight="1" x14ac:dyDescent="0.2">
      <c r="A486" s="216"/>
      <c r="B486" s="216"/>
      <c r="C486" s="217"/>
      <c r="D486" s="216"/>
      <c r="E486" s="625"/>
    </row>
    <row r="487" spans="1:5" s="213" customFormat="1" ht="26.25" customHeight="1" x14ac:dyDescent="0.2">
      <c r="A487" s="216"/>
      <c r="B487" s="216"/>
      <c r="C487" s="217"/>
      <c r="D487" s="216"/>
      <c r="E487" s="625"/>
    </row>
    <row r="488" spans="1:5" s="213" customFormat="1" ht="26.25" customHeight="1" x14ac:dyDescent="0.2">
      <c r="A488" s="216"/>
      <c r="B488" s="216"/>
      <c r="C488" s="217"/>
      <c r="D488" s="216"/>
      <c r="E488" s="625"/>
    </row>
    <row r="489" spans="1:5" s="213" customFormat="1" ht="26.25" customHeight="1" x14ac:dyDescent="0.2">
      <c r="A489" s="216"/>
      <c r="B489" s="216"/>
      <c r="C489" s="217"/>
      <c r="D489" s="216"/>
      <c r="E489" s="625"/>
    </row>
    <row r="490" spans="1:5" s="213" customFormat="1" ht="26.25" customHeight="1" x14ac:dyDescent="0.2">
      <c r="A490" s="216"/>
      <c r="B490" s="216"/>
      <c r="C490" s="217"/>
      <c r="D490" s="216"/>
      <c r="E490" s="625"/>
    </row>
    <row r="491" spans="1:5" s="213" customFormat="1" ht="26.25" customHeight="1" x14ac:dyDescent="0.2">
      <c r="A491" s="216"/>
      <c r="B491" s="216"/>
      <c r="C491" s="217"/>
      <c r="D491" s="216"/>
      <c r="E491" s="625"/>
    </row>
    <row r="492" spans="1:5" s="213" customFormat="1" ht="26.25" customHeight="1" x14ac:dyDescent="0.2">
      <c r="A492" s="216"/>
      <c r="B492" s="216"/>
      <c r="C492" s="217"/>
      <c r="D492" s="216"/>
      <c r="E492" s="625"/>
    </row>
    <row r="493" spans="1:5" s="213" customFormat="1" ht="26.25" customHeight="1" x14ac:dyDescent="0.2">
      <c r="A493" s="216"/>
      <c r="B493" s="216"/>
      <c r="C493" s="217"/>
      <c r="D493" s="216"/>
      <c r="E493" s="625"/>
    </row>
    <row r="494" spans="1:5" s="213" customFormat="1" ht="26.25" customHeight="1" x14ac:dyDescent="0.2">
      <c r="A494" s="216"/>
      <c r="B494" s="216"/>
      <c r="C494" s="217"/>
      <c r="D494" s="216"/>
      <c r="E494" s="625"/>
    </row>
    <row r="495" spans="1:5" s="213" customFormat="1" ht="26.25" customHeight="1" x14ac:dyDescent="0.2">
      <c r="A495" s="216"/>
      <c r="B495" s="216"/>
      <c r="C495" s="217"/>
      <c r="D495" s="216"/>
      <c r="E495" s="625"/>
    </row>
    <row r="496" spans="1:5" s="213" customFormat="1" ht="26.25" customHeight="1" x14ac:dyDescent="0.2">
      <c r="A496" s="216"/>
      <c r="B496" s="216"/>
      <c r="C496" s="217"/>
      <c r="D496" s="216"/>
      <c r="E496" s="625"/>
    </row>
    <row r="497" spans="1:5" s="213" customFormat="1" ht="26.25" customHeight="1" x14ac:dyDescent="0.2">
      <c r="A497" s="216"/>
      <c r="B497" s="216"/>
      <c r="C497" s="217"/>
      <c r="D497" s="216"/>
      <c r="E497" s="625"/>
    </row>
    <row r="498" spans="1:5" s="213" customFormat="1" ht="26.25" customHeight="1" x14ac:dyDescent="0.2">
      <c r="A498" s="216"/>
      <c r="B498" s="216"/>
      <c r="C498" s="217"/>
      <c r="D498" s="216"/>
      <c r="E498" s="625"/>
    </row>
    <row r="499" spans="1:5" s="213" customFormat="1" ht="26.25" customHeight="1" x14ac:dyDescent="0.2">
      <c r="A499" s="216"/>
      <c r="B499" s="216"/>
      <c r="C499" s="217"/>
      <c r="D499" s="216"/>
      <c r="E499" s="625"/>
    </row>
    <row r="500" spans="1:5" s="213" customFormat="1" ht="26.25" customHeight="1" x14ac:dyDescent="0.2">
      <c r="A500" s="216"/>
      <c r="B500" s="216"/>
      <c r="C500" s="217"/>
      <c r="D500" s="216"/>
      <c r="E500" s="625"/>
    </row>
    <row r="501" spans="1:5" s="213" customFormat="1" ht="26.25" customHeight="1" x14ac:dyDescent="0.2">
      <c r="A501" s="216"/>
      <c r="B501" s="216"/>
      <c r="C501" s="217"/>
      <c r="D501" s="216"/>
      <c r="E501" s="625"/>
    </row>
    <row r="502" spans="1:5" s="213" customFormat="1" ht="26.25" customHeight="1" x14ac:dyDescent="0.2">
      <c r="A502" s="216"/>
      <c r="B502" s="216"/>
      <c r="C502" s="217"/>
      <c r="D502" s="216"/>
      <c r="E502" s="625"/>
    </row>
    <row r="503" spans="1:5" s="213" customFormat="1" ht="26.25" customHeight="1" x14ac:dyDescent="0.2">
      <c r="A503" s="216"/>
      <c r="B503" s="216"/>
      <c r="C503" s="217"/>
      <c r="D503" s="216"/>
      <c r="E503" s="625"/>
    </row>
    <row r="504" spans="1:5" s="213" customFormat="1" ht="26.25" customHeight="1" x14ac:dyDescent="0.2">
      <c r="A504" s="216"/>
      <c r="B504" s="216"/>
      <c r="C504" s="217"/>
      <c r="D504" s="216"/>
      <c r="E504" s="625"/>
    </row>
    <row r="505" spans="1:5" s="213" customFormat="1" ht="26.25" customHeight="1" x14ac:dyDescent="0.2">
      <c r="A505" s="216"/>
      <c r="B505" s="216"/>
      <c r="C505" s="217"/>
      <c r="D505" s="216"/>
      <c r="E505" s="625"/>
    </row>
    <row r="506" spans="1:5" s="213" customFormat="1" ht="26.25" customHeight="1" x14ac:dyDescent="0.2">
      <c r="A506" s="216"/>
      <c r="B506" s="216"/>
      <c r="C506" s="217"/>
      <c r="D506" s="216"/>
      <c r="E506" s="625"/>
    </row>
    <row r="507" spans="1:5" s="213" customFormat="1" ht="26.25" customHeight="1" x14ac:dyDescent="0.2">
      <c r="A507" s="216"/>
      <c r="B507" s="216"/>
      <c r="C507" s="217"/>
      <c r="D507" s="216"/>
      <c r="E507" s="625"/>
    </row>
    <row r="508" spans="1:5" s="213" customFormat="1" ht="26.25" customHeight="1" x14ac:dyDescent="0.2">
      <c r="A508" s="216"/>
      <c r="B508" s="216"/>
      <c r="C508" s="217"/>
      <c r="D508" s="216"/>
      <c r="E508" s="625"/>
    </row>
    <row r="509" spans="1:5" s="213" customFormat="1" ht="26.25" customHeight="1" x14ac:dyDescent="0.2">
      <c r="A509" s="216"/>
      <c r="B509" s="216"/>
      <c r="C509" s="217"/>
      <c r="D509" s="216"/>
      <c r="E509" s="625"/>
    </row>
    <row r="510" spans="1:5" s="213" customFormat="1" ht="26.25" customHeight="1" x14ac:dyDescent="0.2">
      <c r="A510" s="216"/>
      <c r="B510" s="216"/>
      <c r="C510" s="217"/>
      <c r="D510" s="216"/>
      <c r="E510" s="625"/>
    </row>
    <row r="511" spans="1:5" s="213" customFormat="1" ht="26.25" customHeight="1" x14ac:dyDescent="0.2">
      <c r="A511" s="216"/>
      <c r="B511" s="216"/>
      <c r="C511" s="217"/>
      <c r="D511" s="216"/>
      <c r="E511" s="625"/>
    </row>
    <row r="512" spans="1:5" s="213" customFormat="1" ht="26.25" customHeight="1" x14ac:dyDescent="0.2">
      <c r="A512" s="216"/>
      <c r="B512" s="216"/>
      <c r="C512" s="217"/>
      <c r="D512" s="216"/>
      <c r="E512" s="625"/>
    </row>
    <row r="513" spans="1:5" s="213" customFormat="1" ht="26.25" customHeight="1" x14ac:dyDescent="0.2">
      <c r="A513" s="216"/>
      <c r="B513" s="216"/>
      <c r="C513" s="217"/>
      <c r="D513" s="216"/>
      <c r="E513" s="625"/>
    </row>
    <row r="514" spans="1:5" s="213" customFormat="1" ht="26.25" customHeight="1" x14ac:dyDescent="0.2">
      <c r="A514" s="216"/>
      <c r="B514" s="216"/>
      <c r="C514" s="217"/>
      <c r="D514" s="216"/>
      <c r="E514" s="625"/>
    </row>
    <row r="515" spans="1:5" s="213" customFormat="1" ht="26.25" customHeight="1" x14ac:dyDescent="0.2">
      <c r="A515" s="216"/>
      <c r="B515" s="216"/>
      <c r="C515" s="217"/>
      <c r="D515" s="216"/>
      <c r="E515" s="625"/>
    </row>
    <row r="516" spans="1:5" s="213" customFormat="1" ht="26.25" customHeight="1" x14ac:dyDescent="0.2">
      <c r="A516" s="216"/>
      <c r="B516" s="216"/>
      <c r="C516" s="217"/>
      <c r="D516" s="216"/>
      <c r="E516" s="625"/>
    </row>
    <row r="517" spans="1:5" s="213" customFormat="1" ht="26.25" customHeight="1" x14ac:dyDescent="0.2">
      <c r="A517" s="216"/>
      <c r="B517" s="216"/>
      <c r="C517" s="217"/>
      <c r="D517" s="216"/>
      <c r="E517" s="625"/>
    </row>
    <row r="518" spans="1:5" s="213" customFormat="1" ht="26.25" customHeight="1" x14ac:dyDescent="0.2">
      <c r="A518" s="216"/>
      <c r="B518" s="216"/>
      <c r="C518" s="217"/>
      <c r="D518" s="216"/>
      <c r="E518" s="625"/>
    </row>
    <row r="519" spans="1:5" s="213" customFormat="1" ht="26.25" customHeight="1" x14ac:dyDescent="0.2">
      <c r="A519" s="216"/>
      <c r="B519" s="216"/>
      <c r="C519" s="217"/>
      <c r="D519" s="216"/>
      <c r="E519" s="625"/>
    </row>
    <row r="520" spans="1:5" s="213" customFormat="1" ht="26.25" customHeight="1" x14ac:dyDescent="0.2">
      <c r="A520" s="216"/>
      <c r="B520" s="216"/>
      <c r="C520" s="217"/>
      <c r="D520" s="216"/>
      <c r="E520" s="625"/>
    </row>
    <row r="521" spans="1:5" s="213" customFormat="1" ht="26.25" customHeight="1" x14ac:dyDescent="0.2">
      <c r="A521" s="216"/>
      <c r="B521" s="216"/>
      <c r="C521" s="217"/>
      <c r="D521" s="216"/>
      <c r="E521" s="625"/>
    </row>
    <row r="522" spans="1:5" s="213" customFormat="1" ht="26.25" customHeight="1" x14ac:dyDescent="0.2">
      <c r="A522" s="216"/>
      <c r="B522" s="216"/>
      <c r="C522" s="217"/>
      <c r="D522" s="216"/>
      <c r="E522" s="625"/>
    </row>
    <row r="523" spans="1:5" s="213" customFormat="1" ht="26.25" customHeight="1" x14ac:dyDescent="0.2">
      <c r="A523" s="216"/>
      <c r="B523" s="216"/>
      <c r="C523" s="217"/>
      <c r="D523" s="216"/>
      <c r="E523" s="625"/>
    </row>
    <row r="524" spans="1:5" s="213" customFormat="1" ht="26.25" customHeight="1" x14ac:dyDescent="0.2">
      <c r="A524" s="216"/>
      <c r="B524" s="216"/>
      <c r="C524" s="217"/>
      <c r="D524" s="216"/>
      <c r="E524" s="625"/>
    </row>
    <row r="525" spans="1:5" s="213" customFormat="1" ht="26.25" customHeight="1" x14ac:dyDescent="0.2">
      <c r="A525" s="216"/>
      <c r="B525" s="216"/>
      <c r="C525" s="217"/>
      <c r="D525" s="216"/>
      <c r="E525" s="625"/>
    </row>
    <row r="526" spans="1:5" s="213" customFormat="1" ht="26.25" customHeight="1" x14ac:dyDescent="0.2">
      <c r="A526" s="216"/>
      <c r="B526" s="216"/>
      <c r="C526" s="217"/>
      <c r="D526" s="216"/>
      <c r="E526" s="625"/>
    </row>
    <row r="527" spans="1:5" s="213" customFormat="1" ht="26.25" customHeight="1" x14ac:dyDescent="0.2">
      <c r="A527" s="216"/>
      <c r="B527" s="216"/>
      <c r="C527" s="217"/>
      <c r="D527" s="216"/>
      <c r="E527" s="625"/>
    </row>
    <row r="528" spans="1:5" s="213" customFormat="1" ht="26.25" customHeight="1" x14ac:dyDescent="0.2">
      <c r="A528" s="216"/>
      <c r="B528" s="216"/>
      <c r="C528" s="217"/>
      <c r="D528" s="216"/>
      <c r="E528" s="625"/>
    </row>
    <row r="529" spans="1:5" s="213" customFormat="1" ht="26.25" customHeight="1" x14ac:dyDescent="0.2">
      <c r="A529" s="216"/>
      <c r="B529" s="216"/>
      <c r="C529" s="217"/>
      <c r="D529" s="216"/>
      <c r="E529" s="625"/>
    </row>
    <row r="530" spans="1:5" s="213" customFormat="1" ht="26.25" customHeight="1" x14ac:dyDescent="0.2">
      <c r="A530" s="216"/>
      <c r="B530" s="216"/>
      <c r="C530" s="217"/>
      <c r="D530" s="216"/>
      <c r="E530" s="625"/>
    </row>
    <row r="531" spans="1:5" s="213" customFormat="1" ht="26.25" customHeight="1" x14ac:dyDescent="0.2">
      <c r="A531" s="216"/>
      <c r="B531" s="216"/>
      <c r="C531" s="217"/>
      <c r="D531" s="216"/>
      <c r="E531" s="625"/>
    </row>
    <row r="532" spans="1:5" s="213" customFormat="1" ht="26.25" customHeight="1" x14ac:dyDescent="0.2">
      <c r="A532" s="216"/>
      <c r="B532" s="216"/>
      <c r="C532" s="217"/>
      <c r="D532" s="216"/>
      <c r="E532" s="625"/>
    </row>
    <row r="533" spans="1:5" s="213" customFormat="1" ht="26.25" customHeight="1" x14ac:dyDescent="0.2">
      <c r="A533" s="216"/>
      <c r="B533" s="216"/>
      <c r="C533" s="217"/>
      <c r="D533" s="216"/>
      <c r="E533" s="625"/>
    </row>
    <row r="534" spans="1:5" s="213" customFormat="1" ht="26.25" customHeight="1" x14ac:dyDescent="0.2">
      <c r="A534" s="216"/>
      <c r="B534" s="216"/>
      <c r="C534" s="217"/>
      <c r="D534" s="216"/>
      <c r="E534" s="625"/>
    </row>
    <row r="535" spans="1:5" s="213" customFormat="1" ht="26.25" customHeight="1" x14ac:dyDescent="0.2">
      <c r="A535" s="216"/>
      <c r="B535" s="216"/>
      <c r="C535" s="217"/>
      <c r="D535" s="216"/>
      <c r="E535" s="625"/>
    </row>
    <row r="536" spans="1:5" s="213" customFormat="1" ht="26.25" customHeight="1" x14ac:dyDescent="0.2">
      <c r="A536" s="216"/>
      <c r="B536" s="216"/>
      <c r="C536" s="217"/>
      <c r="D536" s="216"/>
      <c r="E536" s="625"/>
    </row>
    <row r="537" spans="1:5" s="213" customFormat="1" ht="26.25" customHeight="1" x14ac:dyDescent="0.2">
      <c r="A537" s="216"/>
      <c r="B537" s="216"/>
      <c r="C537" s="217"/>
      <c r="D537" s="216"/>
      <c r="E537" s="625"/>
    </row>
    <row r="538" spans="1:5" s="213" customFormat="1" ht="26.25" customHeight="1" x14ac:dyDescent="0.2">
      <c r="A538" s="216"/>
      <c r="B538" s="216"/>
      <c r="C538" s="217"/>
      <c r="D538" s="216"/>
      <c r="E538" s="625"/>
    </row>
    <row r="539" spans="1:5" s="213" customFormat="1" ht="26.25" customHeight="1" x14ac:dyDescent="0.2">
      <c r="A539" s="216"/>
      <c r="B539" s="216"/>
      <c r="C539" s="217"/>
      <c r="D539" s="216"/>
      <c r="E539" s="625"/>
    </row>
    <row r="540" spans="1:5" s="213" customFormat="1" ht="26.25" customHeight="1" x14ac:dyDescent="0.2">
      <c r="A540" s="216"/>
      <c r="B540" s="216"/>
      <c r="C540" s="217"/>
      <c r="D540" s="216"/>
      <c r="E540" s="625"/>
    </row>
    <row r="541" spans="1:5" s="213" customFormat="1" ht="26.25" customHeight="1" x14ac:dyDescent="0.2">
      <c r="A541" s="216"/>
      <c r="B541" s="216"/>
      <c r="C541" s="217"/>
      <c r="D541" s="216"/>
      <c r="E541" s="625"/>
    </row>
    <row r="542" spans="1:5" s="213" customFormat="1" ht="26.25" customHeight="1" x14ac:dyDescent="0.2">
      <c r="A542" s="216"/>
      <c r="B542" s="216"/>
      <c r="C542" s="217"/>
      <c r="D542" s="216"/>
      <c r="E542" s="625"/>
    </row>
    <row r="543" spans="1:5" s="213" customFormat="1" ht="26.25" customHeight="1" x14ac:dyDescent="0.2">
      <c r="A543" s="216"/>
      <c r="B543" s="216"/>
      <c r="C543" s="217"/>
      <c r="D543" s="216"/>
      <c r="E543" s="625"/>
    </row>
    <row r="544" spans="1:5" s="213" customFormat="1" ht="26.25" customHeight="1" x14ac:dyDescent="0.2">
      <c r="A544" s="216"/>
      <c r="B544" s="216"/>
      <c r="C544" s="217"/>
      <c r="D544" s="216"/>
      <c r="E544" s="625"/>
    </row>
    <row r="545" spans="1:5" s="213" customFormat="1" ht="26.25" customHeight="1" x14ac:dyDescent="0.2">
      <c r="A545" s="216"/>
      <c r="B545" s="216"/>
      <c r="C545" s="217"/>
      <c r="D545" s="216"/>
      <c r="E545" s="625"/>
    </row>
    <row r="546" spans="1:5" s="213" customFormat="1" ht="26.25" customHeight="1" x14ac:dyDescent="0.2">
      <c r="A546" s="216"/>
      <c r="B546" s="216"/>
      <c r="C546" s="217"/>
      <c r="D546" s="216"/>
      <c r="E546" s="625"/>
    </row>
    <row r="547" spans="1:5" s="213" customFormat="1" ht="26.25" customHeight="1" x14ac:dyDescent="0.2">
      <c r="A547" s="216"/>
      <c r="B547" s="216"/>
      <c r="C547" s="217"/>
      <c r="D547" s="216"/>
      <c r="E547" s="625"/>
    </row>
    <row r="548" spans="1:5" s="213" customFormat="1" ht="26.25" customHeight="1" x14ac:dyDescent="0.2">
      <c r="A548" s="216"/>
      <c r="B548" s="216"/>
      <c r="C548" s="217"/>
      <c r="D548" s="216"/>
      <c r="E548" s="625"/>
    </row>
    <row r="549" spans="1:5" s="213" customFormat="1" ht="26.25" customHeight="1" x14ac:dyDescent="0.2">
      <c r="A549" s="216"/>
      <c r="B549" s="216"/>
      <c r="C549" s="217"/>
      <c r="D549" s="216"/>
      <c r="E549" s="625"/>
    </row>
    <row r="550" spans="1:5" s="213" customFormat="1" ht="26.25" customHeight="1" x14ac:dyDescent="0.2">
      <c r="A550" s="216"/>
      <c r="B550" s="216"/>
      <c r="C550" s="217"/>
      <c r="D550" s="216"/>
      <c r="E550" s="625"/>
    </row>
    <row r="551" spans="1:5" s="213" customFormat="1" ht="26.25" customHeight="1" x14ac:dyDescent="0.2">
      <c r="A551" s="216"/>
      <c r="B551" s="216"/>
      <c r="C551" s="217"/>
      <c r="D551" s="216"/>
      <c r="E551" s="625"/>
    </row>
    <row r="552" spans="1:5" s="213" customFormat="1" ht="26.25" customHeight="1" x14ac:dyDescent="0.2">
      <c r="A552" s="216"/>
      <c r="B552" s="216"/>
      <c r="C552" s="217"/>
      <c r="D552" s="216"/>
      <c r="E552" s="625"/>
    </row>
    <row r="553" spans="1:5" s="213" customFormat="1" ht="26.25" customHeight="1" x14ac:dyDescent="0.2">
      <c r="A553" s="216"/>
      <c r="B553" s="216"/>
      <c r="C553" s="217"/>
      <c r="D553" s="216"/>
      <c r="E553" s="625"/>
    </row>
    <row r="554" spans="1:5" s="213" customFormat="1" ht="26.25" customHeight="1" x14ac:dyDescent="0.2">
      <c r="A554" s="216"/>
      <c r="B554" s="216"/>
      <c r="C554" s="217"/>
      <c r="D554" s="216"/>
      <c r="E554" s="625"/>
    </row>
    <row r="555" spans="1:5" s="213" customFormat="1" ht="26.25" customHeight="1" x14ac:dyDescent="0.2">
      <c r="A555" s="216"/>
      <c r="B555" s="216"/>
      <c r="C555" s="217"/>
      <c r="D555" s="216"/>
      <c r="E555" s="625"/>
    </row>
    <row r="556" spans="1:5" s="213" customFormat="1" ht="26.25" customHeight="1" x14ac:dyDescent="0.2">
      <c r="A556" s="216"/>
      <c r="B556" s="216"/>
      <c r="C556" s="217"/>
      <c r="D556" s="216"/>
      <c r="E556" s="625"/>
    </row>
    <row r="557" spans="1:5" s="213" customFormat="1" ht="26.25" customHeight="1" x14ac:dyDescent="0.2">
      <c r="A557" s="216"/>
      <c r="B557" s="216"/>
      <c r="C557" s="217"/>
      <c r="D557" s="216"/>
      <c r="E557" s="625"/>
    </row>
    <row r="558" spans="1:5" s="213" customFormat="1" ht="26.25" customHeight="1" x14ac:dyDescent="0.2">
      <c r="A558" s="216"/>
      <c r="B558" s="216"/>
      <c r="C558" s="217"/>
      <c r="D558" s="216"/>
      <c r="E558" s="625"/>
    </row>
    <row r="559" spans="1:5" s="213" customFormat="1" ht="26.25" customHeight="1" x14ac:dyDescent="0.2">
      <c r="A559" s="216"/>
      <c r="B559" s="216"/>
      <c r="C559" s="217"/>
      <c r="D559" s="216"/>
      <c r="E559" s="625"/>
    </row>
    <row r="560" spans="1:5" s="213" customFormat="1" ht="26.25" customHeight="1" x14ac:dyDescent="0.2">
      <c r="A560" s="216"/>
      <c r="B560" s="216"/>
      <c r="C560" s="217"/>
      <c r="D560" s="216"/>
      <c r="E560" s="625"/>
    </row>
    <row r="561" spans="1:5" s="213" customFormat="1" ht="26.25" customHeight="1" x14ac:dyDescent="0.2">
      <c r="A561" s="216"/>
      <c r="B561" s="216"/>
      <c r="C561" s="217"/>
      <c r="D561" s="216"/>
      <c r="E561" s="625"/>
    </row>
    <row r="562" spans="1:5" s="213" customFormat="1" ht="26.25" customHeight="1" x14ac:dyDescent="0.2">
      <c r="A562" s="216"/>
      <c r="B562" s="216"/>
      <c r="C562" s="217"/>
      <c r="D562" s="216"/>
      <c r="E562" s="625"/>
    </row>
    <row r="563" spans="1:5" s="213" customFormat="1" ht="26.25" customHeight="1" x14ac:dyDescent="0.2">
      <c r="A563" s="216"/>
      <c r="B563" s="216"/>
      <c r="C563" s="217"/>
      <c r="D563" s="216"/>
      <c r="E563" s="625"/>
    </row>
    <row r="564" spans="1:5" s="213" customFormat="1" ht="26.25" customHeight="1" x14ac:dyDescent="0.2">
      <c r="A564" s="216"/>
      <c r="B564" s="216"/>
      <c r="C564" s="217"/>
      <c r="D564" s="216"/>
      <c r="E564" s="625"/>
    </row>
    <row r="565" spans="1:5" s="213" customFormat="1" ht="26.25" customHeight="1" x14ac:dyDescent="0.2">
      <c r="A565" s="216"/>
      <c r="B565" s="216"/>
      <c r="C565" s="217"/>
      <c r="D565" s="216"/>
      <c r="E565" s="625"/>
    </row>
    <row r="566" spans="1:5" s="213" customFormat="1" ht="26.25" customHeight="1" x14ac:dyDescent="0.2">
      <c r="A566" s="216"/>
      <c r="B566" s="216"/>
      <c r="C566" s="217"/>
      <c r="D566" s="216"/>
      <c r="E566" s="625"/>
    </row>
    <row r="567" spans="1:5" s="213" customFormat="1" ht="26.25" customHeight="1" x14ac:dyDescent="0.2">
      <c r="A567" s="216"/>
      <c r="B567" s="216"/>
      <c r="C567" s="217"/>
      <c r="D567" s="216"/>
      <c r="E567" s="625"/>
    </row>
    <row r="568" spans="1:5" s="213" customFormat="1" ht="26.25" customHeight="1" x14ac:dyDescent="0.2">
      <c r="A568" s="216"/>
      <c r="B568" s="216"/>
      <c r="C568" s="217"/>
      <c r="D568" s="216"/>
      <c r="E568" s="625"/>
    </row>
    <row r="569" spans="1:5" s="213" customFormat="1" ht="26.25" customHeight="1" x14ac:dyDescent="0.2">
      <c r="A569" s="216"/>
      <c r="B569" s="216"/>
      <c r="C569" s="217"/>
      <c r="D569" s="216"/>
      <c r="E569" s="625"/>
    </row>
    <row r="570" spans="1:5" s="213" customFormat="1" ht="26.25" customHeight="1" x14ac:dyDescent="0.2">
      <c r="A570" s="216"/>
      <c r="B570" s="216"/>
      <c r="C570" s="217"/>
      <c r="D570" s="216"/>
      <c r="E570" s="625"/>
    </row>
    <row r="571" spans="1:5" s="213" customFormat="1" ht="26.25" customHeight="1" x14ac:dyDescent="0.2">
      <c r="A571" s="216"/>
      <c r="B571" s="216"/>
      <c r="C571" s="217"/>
      <c r="D571" s="216"/>
      <c r="E571" s="625"/>
    </row>
    <row r="572" spans="1:5" s="213" customFormat="1" ht="26.25" customHeight="1" x14ac:dyDescent="0.2">
      <c r="A572" s="216"/>
      <c r="B572" s="216"/>
      <c r="C572" s="217"/>
      <c r="D572" s="216"/>
      <c r="E572" s="625"/>
    </row>
    <row r="573" spans="1:5" s="213" customFormat="1" ht="26.25" customHeight="1" x14ac:dyDescent="0.2">
      <c r="A573" s="216"/>
      <c r="B573" s="216"/>
      <c r="C573" s="217"/>
      <c r="D573" s="216"/>
      <c r="E573" s="625"/>
    </row>
    <row r="574" spans="1:5" s="213" customFormat="1" ht="26.25" customHeight="1" x14ac:dyDescent="0.2">
      <c r="A574" s="216"/>
      <c r="B574" s="216"/>
      <c r="C574" s="217"/>
      <c r="D574" s="216"/>
      <c r="E574" s="625"/>
    </row>
    <row r="575" spans="1:5" s="213" customFormat="1" ht="26.25" customHeight="1" x14ac:dyDescent="0.2">
      <c r="A575" s="216"/>
      <c r="B575" s="216"/>
      <c r="C575" s="217"/>
      <c r="D575" s="216"/>
      <c r="E575" s="625"/>
    </row>
    <row r="576" spans="1:5" s="213" customFormat="1" ht="26.25" customHeight="1" x14ac:dyDescent="0.2">
      <c r="A576" s="216"/>
      <c r="B576" s="216"/>
      <c r="C576" s="217"/>
      <c r="D576" s="216"/>
      <c r="E576" s="625"/>
    </row>
    <row r="577" spans="1:5" s="213" customFormat="1" ht="26.25" customHeight="1" x14ac:dyDescent="0.2">
      <c r="A577" s="216"/>
      <c r="B577" s="216"/>
      <c r="C577" s="217"/>
      <c r="D577" s="216"/>
      <c r="E577" s="625"/>
    </row>
    <row r="578" spans="1:5" s="213" customFormat="1" ht="26.25" customHeight="1" x14ac:dyDescent="0.2">
      <c r="A578" s="216"/>
      <c r="B578" s="216"/>
      <c r="C578" s="217"/>
      <c r="D578" s="216"/>
      <c r="E578" s="625"/>
    </row>
    <row r="579" spans="1:5" s="213" customFormat="1" ht="26.25" customHeight="1" x14ac:dyDescent="0.2">
      <c r="A579" s="216"/>
      <c r="B579" s="216"/>
      <c r="C579" s="217"/>
      <c r="D579" s="216"/>
      <c r="E579" s="625"/>
    </row>
    <row r="580" spans="1:5" s="213" customFormat="1" ht="26.25" customHeight="1" x14ac:dyDescent="0.2">
      <c r="A580" s="216"/>
      <c r="B580" s="216"/>
      <c r="C580" s="217"/>
      <c r="D580" s="216"/>
      <c r="E580" s="625"/>
    </row>
    <row r="581" spans="1:5" s="213" customFormat="1" ht="26.25" customHeight="1" x14ac:dyDescent="0.2">
      <c r="A581" s="216"/>
      <c r="B581" s="216"/>
      <c r="C581" s="217"/>
      <c r="D581" s="216"/>
      <c r="E581" s="625"/>
    </row>
    <row r="582" spans="1:5" s="213" customFormat="1" ht="26.25" customHeight="1" x14ac:dyDescent="0.2">
      <c r="A582" s="216"/>
      <c r="B582" s="216"/>
      <c r="C582" s="217"/>
      <c r="D582" s="216"/>
      <c r="E582" s="625"/>
    </row>
    <row r="583" spans="1:5" s="213" customFormat="1" ht="26.25" customHeight="1" x14ac:dyDescent="0.2">
      <c r="A583" s="216"/>
      <c r="B583" s="216"/>
      <c r="C583" s="217"/>
      <c r="D583" s="216"/>
      <c r="E583" s="625"/>
    </row>
    <row r="584" spans="1:5" s="213" customFormat="1" ht="26.25" customHeight="1" x14ac:dyDescent="0.2">
      <c r="A584" s="216"/>
      <c r="B584" s="216"/>
      <c r="C584" s="217"/>
      <c r="D584" s="216"/>
      <c r="E584" s="625"/>
    </row>
    <row r="585" spans="1:5" s="213" customFormat="1" ht="26.25" customHeight="1" x14ac:dyDescent="0.2">
      <c r="A585" s="216"/>
      <c r="B585" s="216"/>
      <c r="C585" s="217"/>
      <c r="D585" s="216"/>
      <c r="E585" s="625"/>
    </row>
    <row r="586" spans="1:5" s="213" customFormat="1" ht="26.25" customHeight="1" x14ac:dyDescent="0.2">
      <c r="A586" s="216"/>
      <c r="B586" s="216"/>
      <c r="C586" s="217"/>
      <c r="D586" s="216"/>
      <c r="E586" s="625"/>
    </row>
    <row r="587" spans="1:5" s="213" customFormat="1" ht="26.25" customHeight="1" x14ac:dyDescent="0.2">
      <c r="A587" s="216"/>
      <c r="B587" s="216"/>
      <c r="C587" s="217"/>
      <c r="D587" s="216"/>
      <c r="E587" s="625"/>
    </row>
    <row r="588" spans="1:5" s="213" customFormat="1" ht="26.25" customHeight="1" x14ac:dyDescent="0.2">
      <c r="A588" s="216"/>
      <c r="B588" s="216"/>
      <c r="C588" s="217"/>
      <c r="D588" s="216"/>
      <c r="E588" s="625"/>
    </row>
    <row r="589" spans="1:5" s="213" customFormat="1" ht="26.25" customHeight="1" x14ac:dyDescent="0.2">
      <c r="A589" s="216"/>
      <c r="B589" s="216"/>
      <c r="C589" s="217"/>
      <c r="D589" s="216"/>
      <c r="E589" s="625"/>
    </row>
    <row r="590" spans="1:5" s="213" customFormat="1" ht="26.25" customHeight="1" x14ac:dyDescent="0.2">
      <c r="A590" s="216"/>
      <c r="B590" s="216"/>
      <c r="C590" s="217"/>
      <c r="D590" s="216"/>
      <c r="E590" s="625"/>
    </row>
    <row r="591" spans="1:5" s="213" customFormat="1" ht="26.25" customHeight="1" x14ac:dyDescent="0.2">
      <c r="A591" s="216"/>
      <c r="B591" s="216"/>
      <c r="C591" s="217"/>
      <c r="D591" s="216"/>
      <c r="E591" s="625"/>
    </row>
    <row r="592" spans="1:5" s="213" customFormat="1" ht="26.25" customHeight="1" x14ac:dyDescent="0.2">
      <c r="A592" s="216"/>
      <c r="B592" s="216"/>
      <c r="C592" s="217"/>
      <c r="D592" s="216"/>
      <c r="E592" s="625"/>
    </row>
    <row r="593" spans="1:5" s="213" customFormat="1" ht="26.25" customHeight="1" x14ac:dyDescent="0.2">
      <c r="A593" s="216"/>
      <c r="B593" s="216"/>
      <c r="C593" s="217"/>
      <c r="D593" s="216"/>
      <c r="E593" s="625"/>
    </row>
    <row r="594" spans="1:5" s="213" customFormat="1" ht="26.25" customHeight="1" x14ac:dyDescent="0.2">
      <c r="A594" s="216"/>
      <c r="B594" s="216"/>
      <c r="C594" s="217"/>
      <c r="D594" s="216"/>
      <c r="E594" s="625"/>
    </row>
    <row r="595" spans="1:5" s="213" customFormat="1" ht="26.25" customHeight="1" x14ac:dyDescent="0.2">
      <c r="A595" s="216"/>
      <c r="B595" s="216"/>
      <c r="C595" s="217"/>
      <c r="D595" s="216"/>
      <c r="E595" s="625"/>
    </row>
    <row r="596" spans="1:5" s="213" customFormat="1" ht="26.25" customHeight="1" x14ac:dyDescent="0.2">
      <c r="A596" s="216"/>
      <c r="B596" s="216"/>
      <c r="C596" s="217"/>
      <c r="D596" s="216"/>
      <c r="E596" s="625"/>
    </row>
    <row r="597" spans="1:5" s="213" customFormat="1" ht="26.25" customHeight="1" x14ac:dyDescent="0.2">
      <c r="A597" s="216"/>
      <c r="B597" s="216"/>
      <c r="C597" s="217"/>
      <c r="D597" s="216"/>
      <c r="E597" s="625"/>
    </row>
    <row r="598" spans="1:5" s="213" customFormat="1" ht="26.25" customHeight="1" x14ac:dyDescent="0.2">
      <c r="A598" s="216"/>
      <c r="B598" s="216"/>
      <c r="C598" s="217"/>
      <c r="D598" s="216"/>
      <c r="E598" s="625"/>
    </row>
    <row r="599" spans="1:5" s="213" customFormat="1" ht="26.25" customHeight="1" x14ac:dyDescent="0.2">
      <c r="A599" s="216"/>
      <c r="B599" s="216"/>
      <c r="C599" s="217"/>
      <c r="D599" s="216"/>
      <c r="E599" s="625"/>
    </row>
    <row r="600" spans="1:5" s="213" customFormat="1" ht="26.25" customHeight="1" x14ac:dyDescent="0.2">
      <c r="A600" s="216"/>
      <c r="B600" s="216"/>
      <c r="C600" s="217"/>
      <c r="D600" s="216"/>
      <c r="E600" s="625"/>
    </row>
    <row r="601" spans="1:5" s="213" customFormat="1" ht="26.25" customHeight="1" x14ac:dyDescent="0.2">
      <c r="A601" s="216"/>
      <c r="B601" s="216"/>
      <c r="C601" s="217"/>
      <c r="D601" s="216"/>
      <c r="E601" s="625"/>
    </row>
    <row r="602" spans="1:5" s="213" customFormat="1" ht="26.25" customHeight="1" x14ac:dyDescent="0.2">
      <c r="A602" s="216"/>
      <c r="B602" s="216"/>
      <c r="C602" s="217"/>
      <c r="D602" s="216"/>
      <c r="E602" s="625"/>
    </row>
    <row r="603" spans="1:5" s="213" customFormat="1" ht="26.25" customHeight="1" x14ac:dyDescent="0.2">
      <c r="A603" s="216"/>
      <c r="B603" s="216"/>
      <c r="C603" s="217"/>
      <c r="D603" s="216"/>
      <c r="E603" s="625"/>
    </row>
    <row r="604" spans="1:5" s="213" customFormat="1" ht="26.25" customHeight="1" x14ac:dyDescent="0.2">
      <c r="A604" s="216"/>
      <c r="B604" s="216"/>
      <c r="C604" s="217"/>
      <c r="D604" s="216"/>
      <c r="E604" s="625"/>
    </row>
    <row r="605" spans="1:5" s="213" customFormat="1" ht="26.25" customHeight="1" x14ac:dyDescent="0.2">
      <c r="A605" s="216"/>
      <c r="B605" s="216"/>
      <c r="C605" s="217"/>
      <c r="D605" s="216"/>
      <c r="E605" s="625"/>
    </row>
    <row r="606" spans="1:5" s="213" customFormat="1" ht="26.25" customHeight="1" x14ac:dyDescent="0.2">
      <c r="A606" s="216"/>
      <c r="B606" s="216"/>
      <c r="C606" s="217"/>
      <c r="D606" s="216"/>
      <c r="E606" s="625"/>
    </row>
    <row r="607" spans="1:5" s="213" customFormat="1" ht="26.25" customHeight="1" x14ac:dyDescent="0.2">
      <c r="A607" s="216"/>
      <c r="B607" s="216"/>
      <c r="C607" s="217"/>
      <c r="D607" s="216"/>
      <c r="E607" s="625"/>
    </row>
    <row r="608" spans="1:5" s="213" customFormat="1" ht="26.25" customHeight="1" x14ac:dyDescent="0.2">
      <c r="A608" s="216"/>
      <c r="B608" s="216"/>
      <c r="C608" s="217"/>
      <c r="D608" s="216"/>
      <c r="E608" s="625"/>
    </row>
    <row r="609" spans="1:5" s="213" customFormat="1" ht="26.25" customHeight="1" x14ac:dyDescent="0.2">
      <c r="A609" s="216"/>
      <c r="B609" s="216"/>
      <c r="C609" s="217"/>
      <c r="D609" s="216"/>
      <c r="E609" s="625"/>
    </row>
    <row r="610" spans="1:5" s="213" customFormat="1" ht="26.25" customHeight="1" x14ac:dyDescent="0.2">
      <c r="A610" s="216"/>
      <c r="B610" s="216"/>
      <c r="C610" s="217"/>
      <c r="D610" s="216"/>
      <c r="E610" s="625"/>
    </row>
    <row r="611" spans="1:5" s="213" customFormat="1" ht="26.25" customHeight="1" x14ac:dyDescent="0.2">
      <c r="A611" s="216"/>
      <c r="B611" s="216"/>
      <c r="C611" s="217"/>
      <c r="D611" s="216"/>
      <c r="E611" s="625"/>
    </row>
    <row r="612" spans="1:5" s="213" customFormat="1" ht="26.25" customHeight="1" x14ac:dyDescent="0.2">
      <c r="A612" s="216"/>
      <c r="B612" s="216"/>
      <c r="C612" s="217"/>
      <c r="D612" s="216"/>
      <c r="E612" s="625"/>
    </row>
    <row r="613" spans="1:5" s="213" customFormat="1" ht="26.25" customHeight="1" x14ac:dyDescent="0.2">
      <c r="A613" s="216"/>
      <c r="B613" s="216"/>
      <c r="C613" s="217"/>
      <c r="D613" s="216"/>
      <c r="E613" s="625"/>
    </row>
    <row r="614" spans="1:5" s="213" customFormat="1" ht="26.25" customHeight="1" x14ac:dyDescent="0.2">
      <c r="A614" s="216"/>
      <c r="B614" s="216"/>
      <c r="C614" s="217"/>
      <c r="D614" s="216"/>
      <c r="E614" s="625"/>
    </row>
    <row r="615" spans="1:5" s="213" customFormat="1" ht="26.25" customHeight="1" x14ac:dyDescent="0.2">
      <c r="A615" s="216"/>
      <c r="B615" s="216"/>
      <c r="C615" s="217"/>
      <c r="D615" s="216"/>
      <c r="E615" s="625"/>
    </row>
    <row r="616" spans="1:5" s="213" customFormat="1" ht="26.25" customHeight="1" x14ac:dyDescent="0.2">
      <c r="A616" s="216"/>
      <c r="B616" s="216"/>
      <c r="C616" s="217"/>
      <c r="D616" s="216"/>
      <c r="E616" s="625"/>
    </row>
    <row r="617" spans="1:5" s="213" customFormat="1" ht="26.25" customHeight="1" x14ac:dyDescent="0.2">
      <c r="A617" s="216"/>
      <c r="B617" s="216"/>
      <c r="C617" s="217"/>
      <c r="D617" s="216"/>
      <c r="E617" s="625"/>
    </row>
    <row r="618" spans="1:5" s="213" customFormat="1" ht="26.25" customHeight="1" x14ac:dyDescent="0.2">
      <c r="A618" s="216"/>
      <c r="B618" s="216"/>
      <c r="C618" s="217"/>
      <c r="D618" s="216"/>
      <c r="E618" s="625"/>
    </row>
    <row r="619" spans="1:5" s="213" customFormat="1" ht="26.25" customHeight="1" x14ac:dyDescent="0.2">
      <c r="A619" s="216"/>
      <c r="B619" s="216"/>
      <c r="C619" s="217"/>
      <c r="D619" s="216"/>
      <c r="E619" s="625"/>
    </row>
    <row r="620" spans="1:5" s="213" customFormat="1" ht="26.25" customHeight="1" x14ac:dyDescent="0.2">
      <c r="A620" s="216"/>
      <c r="B620" s="216"/>
      <c r="C620" s="217"/>
      <c r="D620" s="216"/>
      <c r="E620" s="625"/>
    </row>
    <row r="621" spans="1:5" s="213" customFormat="1" ht="26.25" customHeight="1" x14ac:dyDescent="0.2">
      <c r="A621" s="216"/>
      <c r="B621" s="216"/>
      <c r="C621" s="217"/>
      <c r="D621" s="216"/>
      <c r="E621" s="625"/>
    </row>
    <row r="622" spans="1:5" s="213" customFormat="1" ht="26.25" customHeight="1" x14ac:dyDescent="0.2">
      <c r="A622" s="216"/>
      <c r="B622" s="216"/>
      <c r="C622" s="217"/>
      <c r="D622" s="216"/>
      <c r="E622" s="625"/>
    </row>
    <row r="623" spans="1:5" s="213" customFormat="1" ht="26.25" customHeight="1" x14ac:dyDescent="0.2">
      <c r="A623" s="216"/>
      <c r="B623" s="216"/>
      <c r="C623" s="217"/>
      <c r="D623" s="216"/>
      <c r="E623" s="625"/>
    </row>
    <row r="624" spans="1:5" s="213" customFormat="1" ht="26.25" customHeight="1" x14ac:dyDescent="0.2">
      <c r="A624" s="216"/>
      <c r="B624" s="216"/>
      <c r="C624" s="217"/>
      <c r="D624" s="216"/>
      <c r="E624" s="625"/>
    </row>
    <row r="625" spans="1:5" s="213" customFormat="1" ht="26.25" customHeight="1" x14ac:dyDescent="0.2">
      <c r="A625" s="216"/>
      <c r="B625" s="216"/>
      <c r="C625" s="217"/>
      <c r="D625" s="216"/>
      <c r="E625" s="625"/>
    </row>
    <row r="626" spans="1:5" s="213" customFormat="1" ht="26.25" customHeight="1" x14ac:dyDescent="0.2">
      <c r="A626" s="216"/>
      <c r="B626" s="216"/>
      <c r="C626" s="217"/>
      <c r="D626" s="216"/>
      <c r="E626" s="625"/>
    </row>
    <row r="627" spans="1:5" s="213" customFormat="1" ht="26.25" customHeight="1" x14ac:dyDescent="0.2">
      <c r="A627" s="216"/>
      <c r="B627" s="216"/>
      <c r="C627" s="217"/>
      <c r="D627" s="216"/>
      <c r="E627" s="625"/>
    </row>
    <row r="628" spans="1:5" s="213" customFormat="1" ht="26.25" customHeight="1" x14ac:dyDescent="0.2">
      <c r="A628" s="216"/>
      <c r="B628" s="216"/>
      <c r="C628" s="217"/>
      <c r="D628" s="216"/>
      <c r="E628" s="625"/>
    </row>
    <row r="629" spans="1:5" s="213" customFormat="1" ht="26.25" customHeight="1" x14ac:dyDescent="0.2">
      <c r="A629" s="216"/>
      <c r="B629" s="216"/>
      <c r="C629" s="217"/>
      <c r="D629" s="216"/>
      <c r="E629" s="625"/>
    </row>
    <row r="630" spans="1:5" s="213" customFormat="1" ht="26.25" customHeight="1" x14ac:dyDescent="0.2">
      <c r="A630" s="216"/>
      <c r="B630" s="216"/>
      <c r="C630" s="217"/>
      <c r="D630" s="216"/>
      <c r="E630" s="625"/>
    </row>
    <row r="631" spans="1:5" s="213" customFormat="1" ht="26.25" customHeight="1" x14ac:dyDescent="0.2">
      <c r="A631" s="216"/>
      <c r="B631" s="216"/>
      <c r="C631" s="217"/>
      <c r="D631" s="216"/>
      <c r="E631" s="625"/>
    </row>
    <row r="632" spans="1:5" s="213" customFormat="1" ht="26.25" customHeight="1" x14ac:dyDescent="0.2">
      <c r="A632" s="216"/>
      <c r="B632" s="216"/>
      <c r="C632" s="217"/>
      <c r="D632" s="216"/>
      <c r="E632" s="625"/>
    </row>
    <row r="633" spans="1:5" s="213" customFormat="1" ht="26.25" customHeight="1" x14ac:dyDescent="0.2">
      <c r="A633" s="216"/>
      <c r="B633" s="216"/>
      <c r="C633" s="217"/>
      <c r="D633" s="216"/>
      <c r="E633" s="625"/>
    </row>
    <row r="634" spans="1:5" s="213" customFormat="1" ht="26.25" customHeight="1" x14ac:dyDescent="0.2">
      <c r="A634" s="216"/>
      <c r="B634" s="216"/>
      <c r="C634" s="217"/>
      <c r="D634" s="216"/>
      <c r="E634" s="625"/>
    </row>
    <row r="635" spans="1:5" s="213" customFormat="1" ht="26.25" customHeight="1" x14ac:dyDescent="0.2">
      <c r="A635" s="216"/>
      <c r="B635" s="216"/>
      <c r="C635" s="217"/>
      <c r="D635" s="216"/>
      <c r="E635" s="625"/>
    </row>
    <row r="636" spans="1:5" s="213" customFormat="1" ht="26.25" customHeight="1" x14ac:dyDescent="0.2">
      <c r="A636" s="216"/>
      <c r="B636" s="216"/>
      <c r="C636" s="217"/>
      <c r="D636" s="216"/>
      <c r="E636" s="625"/>
    </row>
    <row r="637" spans="1:5" s="213" customFormat="1" ht="26.25" customHeight="1" x14ac:dyDescent="0.2">
      <c r="A637" s="216"/>
      <c r="B637" s="216"/>
      <c r="C637" s="217"/>
      <c r="D637" s="216"/>
      <c r="E637" s="625"/>
    </row>
    <row r="638" spans="1:5" s="213" customFormat="1" ht="26.25" customHeight="1" x14ac:dyDescent="0.2">
      <c r="A638" s="216"/>
      <c r="B638" s="216"/>
      <c r="C638" s="217"/>
      <c r="D638" s="216"/>
      <c r="E638" s="625"/>
    </row>
    <row r="639" spans="1:5" s="213" customFormat="1" ht="26.25" customHeight="1" x14ac:dyDescent="0.2">
      <c r="A639" s="216"/>
      <c r="B639" s="216"/>
      <c r="C639" s="217"/>
      <c r="D639" s="216"/>
      <c r="E639" s="625"/>
    </row>
    <row r="640" spans="1:5" s="213" customFormat="1" ht="26.25" customHeight="1" x14ac:dyDescent="0.2">
      <c r="A640" s="216"/>
      <c r="B640" s="216"/>
      <c r="C640" s="217"/>
      <c r="D640" s="216"/>
      <c r="E640" s="625"/>
    </row>
    <row r="641" spans="1:5" s="213" customFormat="1" ht="26.25" customHeight="1" x14ac:dyDescent="0.2">
      <c r="A641" s="216"/>
      <c r="B641" s="216"/>
      <c r="C641" s="217"/>
      <c r="D641" s="216"/>
      <c r="E641" s="625"/>
    </row>
    <row r="642" spans="1:5" s="213" customFormat="1" ht="26.25" customHeight="1" x14ac:dyDescent="0.2">
      <c r="A642" s="216"/>
      <c r="B642" s="216"/>
      <c r="C642" s="217"/>
      <c r="D642" s="216"/>
      <c r="E642" s="625"/>
    </row>
    <row r="643" spans="1:5" s="213" customFormat="1" ht="26.25" customHeight="1" x14ac:dyDescent="0.2">
      <c r="A643" s="216"/>
      <c r="B643" s="216"/>
      <c r="C643" s="217"/>
      <c r="D643" s="216"/>
      <c r="E643" s="625"/>
    </row>
    <row r="644" spans="1:5" s="213" customFormat="1" ht="26.25" customHeight="1" x14ac:dyDescent="0.2">
      <c r="A644" s="216"/>
      <c r="B644" s="216"/>
      <c r="C644" s="217"/>
      <c r="D644" s="216"/>
      <c r="E644" s="625"/>
    </row>
    <row r="645" spans="1:5" s="213" customFormat="1" ht="26.25" customHeight="1" x14ac:dyDescent="0.2">
      <c r="A645" s="216"/>
      <c r="B645" s="216"/>
      <c r="C645" s="217"/>
      <c r="D645" s="216"/>
      <c r="E645" s="625"/>
    </row>
    <row r="646" spans="1:5" s="213" customFormat="1" ht="26.25" customHeight="1" x14ac:dyDescent="0.2">
      <c r="A646" s="216"/>
      <c r="B646" s="216"/>
      <c r="C646" s="217"/>
      <c r="D646" s="216"/>
      <c r="E646" s="625"/>
    </row>
    <row r="647" spans="1:5" s="213" customFormat="1" ht="26.25" customHeight="1" x14ac:dyDescent="0.2">
      <c r="A647" s="216"/>
      <c r="B647" s="216"/>
      <c r="C647" s="217"/>
      <c r="D647" s="216"/>
      <c r="E647" s="625"/>
    </row>
    <row r="648" spans="1:5" s="213" customFormat="1" ht="26.25" customHeight="1" x14ac:dyDescent="0.2">
      <c r="A648" s="216"/>
      <c r="B648" s="216"/>
      <c r="C648" s="217"/>
      <c r="D648" s="216"/>
      <c r="E648" s="625"/>
    </row>
    <row r="649" spans="1:5" s="213" customFormat="1" ht="26.25" customHeight="1" x14ac:dyDescent="0.2">
      <c r="A649" s="216"/>
      <c r="B649" s="216"/>
      <c r="C649" s="217"/>
      <c r="D649" s="216"/>
      <c r="E649" s="625"/>
    </row>
    <row r="650" spans="1:5" s="213" customFormat="1" ht="26.25" customHeight="1" x14ac:dyDescent="0.2">
      <c r="A650" s="216"/>
      <c r="B650" s="216"/>
      <c r="C650" s="217"/>
      <c r="D650" s="216"/>
      <c r="E650" s="625"/>
    </row>
    <row r="651" spans="1:5" s="213" customFormat="1" ht="26.25" customHeight="1" x14ac:dyDescent="0.2">
      <c r="A651" s="216"/>
      <c r="B651" s="216"/>
      <c r="C651" s="217"/>
      <c r="D651" s="216"/>
      <c r="E651" s="625"/>
    </row>
    <row r="652" spans="1:5" s="213" customFormat="1" ht="26.25" customHeight="1" x14ac:dyDescent="0.2">
      <c r="A652" s="216"/>
      <c r="B652" s="216"/>
      <c r="C652" s="217"/>
      <c r="D652" s="216"/>
      <c r="E652" s="625"/>
    </row>
    <row r="653" spans="1:5" s="213" customFormat="1" ht="26.25" customHeight="1" x14ac:dyDescent="0.2">
      <c r="A653" s="216"/>
      <c r="B653" s="216"/>
      <c r="C653" s="217"/>
      <c r="D653" s="216"/>
      <c r="E653" s="625"/>
    </row>
    <row r="654" spans="1:5" s="213" customFormat="1" ht="26.25" customHeight="1" x14ac:dyDescent="0.2">
      <c r="A654" s="216"/>
      <c r="B654" s="216"/>
      <c r="C654" s="217"/>
      <c r="D654" s="216"/>
      <c r="E654" s="625"/>
    </row>
    <row r="655" spans="1:5" s="213" customFormat="1" ht="26.25" customHeight="1" x14ac:dyDescent="0.2">
      <c r="A655" s="216"/>
      <c r="B655" s="216"/>
      <c r="C655" s="217"/>
      <c r="D655" s="216"/>
      <c r="E655" s="625"/>
    </row>
    <row r="656" spans="1:5" s="213" customFormat="1" ht="26.25" customHeight="1" x14ac:dyDescent="0.2">
      <c r="A656" s="216"/>
      <c r="B656" s="216"/>
      <c r="C656" s="217"/>
      <c r="D656" s="216"/>
      <c r="E656" s="625"/>
    </row>
    <row r="657" spans="1:5" s="213" customFormat="1" ht="26.25" customHeight="1" x14ac:dyDescent="0.2">
      <c r="A657" s="216"/>
      <c r="B657" s="216"/>
      <c r="C657" s="217"/>
      <c r="D657" s="216"/>
      <c r="E657" s="625"/>
    </row>
    <row r="658" spans="1:5" s="213" customFormat="1" ht="26.25" customHeight="1" x14ac:dyDescent="0.2">
      <c r="A658" s="216"/>
      <c r="B658" s="216"/>
      <c r="C658" s="217"/>
      <c r="D658" s="216"/>
      <c r="E658" s="625"/>
    </row>
    <row r="659" spans="1:5" s="213" customFormat="1" ht="26.25" customHeight="1" x14ac:dyDescent="0.2">
      <c r="A659" s="216"/>
      <c r="B659" s="216"/>
      <c r="C659" s="217"/>
      <c r="D659" s="216"/>
      <c r="E659" s="625"/>
    </row>
    <row r="660" spans="1:5" s="213" customFormat="1" ht="26.25" customHeight="1" x14ac:dyDescent="0.2">
      <c r="A660" s="216"/>
      <c r="B660" s="216"/>
      <c r="C660" s="217"/>
      <c r="D660" s="216"/>
      <c r="E660" s="625"/>
    </row>
    <row r="661" spans="1:5" s="213" customFormat="1" ht="26.25" customHeight="1" x14ac:dyDescent="0.2">
      <c r="A661" s="216"/>
      <c r="B661" s="216"/>
      <c r="C661" s="217"/>
      <c r="D661" s="216"/>
      <c r="E661" s="625"/>
    </row>
    <row r="662" spans="1:5" s="213" customFormat="1" ht="26.25" customHeight="1" x14ac:dyDescent="0.2">
      <c r="A662" s="216"/>
      <c r="B662" s="216"/>
      <c r="C662" s="217"/>
      <c r="D662" s="216"/>
      <c r="E662" s="625"/>
    </row>
    <row r="663" spans="1:5" s="213" customFormat="1" ht="26.25" customHeight="1" x14ac:dyDescent="0.2">
      <c r="A663" s="216"/>
      <c r="B663" s="216"/>
      <c r="C663" s="217"/>
      <c r="D663" s="216"/>
      <c r="E663" s="625"/>
    </row>
    <row r="664" spans="1:5" s="213" customFormat="1" ht="26.25" customHeight="1" x14ac:dyDescent="0.2">
      <c r="A664" s="216"/>
      <c r="B664" s="216"/>
      <c r="C664" s="217"/>
      <c r="D664" s="216"/>
      <c r="E664" s="625"/>
    </row>
    <row r="665" spans="1:5" s="213" customFormat="1" ht="26.25" customHeight="1" x14ac:dyDescent="0.2">
      <c r="A665" s="216"/>
      <c r="B665" s="216"/>
      <c r="C665" s="217"/>
      <c r="D665" s="216"/>
      <c r="E665" s="625"/>
    </row>
    <row r="666" spans="1:5" s="213" customFormat="1" ht="26.25" customHeight="1" x14ac:dyDescent="0.2">
      <c r="A666" s="216"/>
      <c r="B666" s="216"/>
      <c r="C666" s="217"/>
      <c r="D666" s="216"/>
      <c r="E666" s="625"/>
    </row>
    <row r="667" spans="1:5" s="213" customFormat="1" ht="26.25" customHeight="1" x14ac:dyDescent="0.2">
      <c r="A667" s="216"/>
      <c r="B667" s="216"/>
      <c r="C667" s="217"/>
      <c r="D667" s="216"/>
      <c r="E667" s="625"/>
    </row>
    <row r="668" spans="1:5" s="213" customFormat="1" ht="26.25" customHeight="1" x14ac:dyDescent="0.2">
      <c r="A668" s="216"/>
      <c r="B668" s="216"/>
      <c r="C668" s="217"/>
      <c r="D668" s="216"/>
      <c r="E668" s="625"/>
    </row>
    <row r="669" spans="1:5" s="213" customFormat="1" ht="26.25" customHeight="1" x14ac:dyDescent="0.2">
      <c r="A669" s="216"/>
      <c r="B669" s="216"/>
      <c r="C669" s="217"/>
      <c r="D669" s="216"/>
      <c r="E669" s="625"/>
    </row>
    <row r="670" spans="1:5" s="213" customFormat="1" ht="26.25" customHeight="1" x14ac:dyDescent="0.2">
      <c r="A670" s="216"/>
      <c r="B670" s="216"/>
      <c r="C670" s="217"/>
      <c r="D670" s="216"/>
      <c r="E670" s="625"/>
    </row>
    <row r="671" spans="1:5" s="213" customFormat="1" ht="26.25" customHeight="1" x14ac:dyDescent="0.2">
      <c r="A671" s="216"/>
      <c r="B671" s="216"/>
      <c r="C671" s="217"/>
      <c r="D671" s="216"/>
      <c r="E671" s="625"/>
    </row>
    <row r="672" spans="1:5" s="213" customFormat="1" ht="26.25" customHeight="1" x14ac:dyDescent="0.2">
      <c r="A672" s="216"/>
      <c r="B672" s="216"/>
      <c r="C672" s="217"/>
      <c r="D672" s="216"/>
      <c r="E672" s="625"/>
    </row>
    <row r="673" spans="1:5" s="213" customFormat="1" ht="26.25" customHeight="1" x14ac:dyDescent="0.2">
      <c r="A673" s="216"/>
      <c r="B673" s="216"/>
      <c r="C673" s="217"/>
      <c r="D673" s="216"/>
      <c r="E673" s="625"/>
    </row>
    <row r="674" spans="1:5" s="213" customFormat="1" ht="26.25" customHeight="1" x14ac:dyDescent="0.2">
      <c r="A674" s="216"/>
      <c r="B674" s="216"/>
      <c r="C674" s="217"/>
      <c r="D674" s="216"/>
      <c r="E674" s="625"/>
    </row>
    <row r="675" spans="1:5" s="213" customFormat="1" ht="26.25" customHeight="1" x14ac:dyDescent="0.2">
      <c r="A675" s="216"/>
      <c r="B675" s="216"/>
      <c r="C675" s="217"/>
      <c r="D675" s="216"/>
      <c r="E675" s="625"/>
    </row>
    <row r="676" spans="1:5" s="213" customFormat="1" ht="26.25" customHeight="1" x14ac:dyDescent="0.2">
      <c r="A676" s="216"/>
      <c r="B676" s="216"/>
      <c r="C676" s="217"/>
      <c r="D676" s="216"/>
      <c r="E676" s="625"/>
    </row>
    <row r="677" spans="1:5" s="213" customFormat="1" ht="26.25" customHeight="1" x14ac:dyDescent="0.2">
      <c r="A677" s="216"/>
      <c r="B677" s="216"/>
      <c r="C677" s="217"/>
      <c r="D677" s="216"/>
      <c r="E677" s="625"/>
    </row>
    <row r="678" spans="1:5" s="213" customFormat="1" ht="26.25" customHeight="1" x14ac:dyDescent="0.2">
      <c r="A678" s="216"/>
      <c r="B678" s="216"/>
      <c r="C678" s="217"/>
      <c r="D678" s="216"/>
      <c r="E678" s="625"/>
    </row>
    <row r="679" spans="1:5" s="213" customFormat="1" ht="26.25" customHeight="1" x14ac:dyDescent="0.2">
      <c r="A679" s="216"/>
      <c r="B679" s="216"/>
      <c r="C679" s="217"/>
      <c r="D679" s="216"/>
      <c r="E679" s="625"/>
    </row>
    <row r="680" spans="1:5" s="213" customFormat="1" ht="26.25" customHeight="1" x14ac:dyDescent="0.2">
      <c r="A680" s="216"/>
      <c r="B680" s="216"/>
      <c r="C680" s="217"/>
      <c r="D680" s="216"/>
      <c r="E680" s="625"/>
    </row>
    <row r="681" spans="1:5" s="213" customFormat="1" ht="26.25" customHeight="1" x14ac:dyDescent="0.2">
      <c r="A681" s="216"/>
      <c r="B681" s="216"/>
      <c r="C681" s="217"/>
      <c r="D681" s="216"/>
      <c r="E681" s="625"/>
    </row>
    <row r="682" spans="1:5" s="213" customFormat="1" ht="26.25" customHeight="1" x14ac:dyDescent="0.2">
      <c r="A682" s="216"/>
      <c r="B682" s="216"/>
      <c r="C682" s="217"/>
      <c r="D682" s="216"/>
      <c r="E682" s="625"/>
    </row>
    <row r="683" spans="1:5" s="213" customFormat="1" ht="26.25" customHeight="1" x14ac:dyDescent="0.2">
      <c r="A683" s="216"/>
      <c r="B683" s="216"/>
      <c r="C683" s="217"/>
      <c r="D683" s="216"/>
      <c r="E683" s="625"/>
    </row>
    <row r="684" spans="1:5" s="213" customFormat="1" ht="26.25" customHeight="1" x14ac:dyDescent="0.2">
      <c r="A684" s="216"/>
      <c r="B684" s="216"/>
      <c r="C684" s="217"/>
      <c r="D684" s="216"/>
      <c r="E684" s="625"/>
    </row>
    <row r="685" spans="1:5" s="213" customFormat="1" ht="26.25" customHeight="1" x14ac:dyDescent="0.2">
      <c r="A685" s="216"/>
      <c r="B685" s="216"/>
      <c r="C685" s="217"/>
      <c r="D685" s="216"/>
      <c r="E685" s="625"/>
    </row>
    <row r="686" spans="1:5" s="213" customFormat="1" ht="26.25" customHeight="1" x14ac:dyDescent="0.2">
      <c r="A686" s="216"/>
      <c r="B686" s="216"/>
      <c r="C686" s="217"/>
      <c r="D686" s="216"/>
      <c r="E686" s="625"/>
    </row>
    <row r="687" spans="1:5" s="213" customFormat="1" ht="26.25" customHeight="1" x14ac:dyDescent="0.2">
      <c r="A687" s="216"/>
      <c r="B687" s="216"/>
      <c r="C687" s="217"/>
      <c r="D687" s="216"/>
      <c r="E687" s="625"/>
    </row>
    <row r="688" spans="1:5" s="213" customFormat="1" ht="26.25" customHeight="1" x14ac:dyDescent="0.2">
      <c r="A688" s="216"/>
      <c r="B688" s="216"/>
      <c r="C688" s="217"/>
      <c r="D688" s="216"/>
      <c r="E688" s="625"/>
    </row>
    <row r="689" spans="1:5" s="213" customFormat="1" ht="26.25" customHeight="1" x14ac:dyDescent="0.2">
      <c r="A689" s="216"/>
      <c r="B689" s="216"/>
      <c r="C689" s="217"/>
      <c r="D689" s="216"/>
      <c r="E689" s="625"/>
    </row>
    <row r="690" spans="1:5" s="213" customFormat="1" ht="26.25" customHeight="1" x14ac:dyDescent="0.2">
      <c r="A690" s="216"/>
      <c r="B690" s="216"/>
      <c r="C690" s="217"/>
      <c r="D690" s="216"/>
      <c r="E690" s="625"/>
    </row>
    <row r="691" spans="1:5" s="213" customFormat="1" ht="26.25" customHeight="1" x14ac:dyDescent="0.2">
      <c r="A691" s="216"/>
      <c r="B691" s="216"/>
      <c r="C691" s="217"/>
      <c r="D691" s="216"/>
      <c r="E691" s="625"/>
    </row>
    <row r="692" spans="1:5" s="213" customFormat="1" ht="26.25" customHeight="1" x14ac:dyDescent="0.2">
      <c r="A692" s="216"/>
      <c r="B692" s="216"/>
      <c r="C692" s="217"/>
      <c r="D692" s="216"/>
      <c r="E692" s="625"/>
    </row>
    <row r="693" spans="1:5" s="213" customFormat="1" ht="26.25" customHeight="1" x14ac:dyDescent="0.2">
      <c r="A693" s="216"/>
      <c r="B693" s="216"/>
      <c r="C693" s="217"/>
      <c r="D693" s="216"/>
      <c r="E693" s="625"/>
    </row>
    <row r="694" spans="1:5" s="213" customFormat="1" ht="26.25" customHeight="1" x14ac:dyDescent="0.2">
      <c r="A694" s="216"/>
      <c r="B694" s="216"/>
      <c r="C694" s="217"/>
      <c r="D694" s="216"/>
      <c r="E694" s="625"/>
    </row>
    <row r="695" spans="1:5" s="213" customFormat="1" ht="26.25" customHeight="1" x14ac:dyDescent="0.2">
      <c r="A695" s="216"/>
      <c r="B695" s="216"/>
      <c r="C695" s="217"/>
      <c r="D695" s="216"/>
      <c r="E695" s="625"/>
    </row>
    <row r="696" spans="1:5" s="213" customFormat="1" ht="26.25" customHeight="1" x14ac:dyDescent="0.2">
      <c r="A696" s="216"/>
      <c r="B696" s="216"/>
      <c r="C696" s="217"/>
      <c r="D696" s="216"/>
      <c r="E696" s="625"/>
    </row>
    <row r="697" spans="1:5" s="213" customFormat="1" ht="26.25" customHeight="1" x14ac:dyDescent="0.2">
      <c r="A697" s="216"/>
      <c r="B697" s="216"/>
      <c r="C697" s="217"/>
      <c r="D697" s="216"/>
      <c r="E697" s="625"/>
    </row>
    <row r="698" spans="1:5" s="213" customFormat="1" ht="26.25" customHeight="1" x14ac:dyDescent="0.2">
      <c r="A698" s="216"/>
      <c r="B698" s="216"/>
      <c r="C698" s="217"/>
      <c r="D698" s="216"/>
      <c r="E698" s="625"/>
    </row>
    <row r="699" spans="1:5" s="213" customFormat="1" ht="26.25" customHeight="1" x14ac:dyDescent="0.2">
      <c r="A699" s="216"/>
      <c r="B699" s="216"/>
      <c r="C699" s="217"/>
      <c r="D699" s="216"/>
      <c r="E699" s="625"/>
    </row>
    <row r="700" spans="1:5" s="213" customFormat="1" ht="26.25" customHeight="1" x14ac:dyDescent="0.2">
      <c r="A700" s="216"/>
      <c r="B700" s="216"/>
      <c r="C700" s="217"/>
      <c r="D700" s="216"/>
      <c r="E700" s="625"/>
    </row>
    <row r="701" spans="1:5" s="213" customFormat="1" ht="26.25" customHeight="1" x14ac:dyDescent="0.2">
      <c r="A701" s="216"/>
      <c r="B701" s="216"/>
      <c r="C701" s="217"/>
      <c r="D701" s="216"/>
      <c r="E701" s="625"/>
    </row>
    <row r="702" spans="1:5" s="213" customFormat="1" ht="26.25" customHeight="1" x14ac:dyDescent="0.2">
      <c r="A702" s="216"/>
      <c r="B702" s="216"/>
      <c r="C702" s="217"/>
      <c r="D702" s="216"/>
      <c r="E702" s="625"/>
    </row>
    <row r="703" spans="1:5" s="213" customFormat="1" ht="26.25" customHeight="1" x14ac:dyDescent="0.2">
      <c r="A703" s="216"/>
      <c r="B703" s="216"/>
      <c r="C703" s="217"/>
      <c r="D703" s="216"/>
      <c r="E703" s="625"/>
    </row>
    <row r="704" spans="1:5" s="213" customFormat="1" ht="26.25" customHeight="1" x14ac:dyDescent="0.2">
      <c r="A704" s="216"/>
      <c r="B704" s="216"/>
      <c r="C704" s="217"/>
      <c r="D704" s="216"/>
      <c r="E704" s="625"/>
    </row>
    <row r="705" spans="1:5" s="213" customFormat="1" ht="26.25" customHeight="1" x14ac:dyDescent="0.2">
      <c r="A705" s="216"/>
      <c r="B705" s="216"/>
      <c r="C705" s="217"/>
      <c r="D705" s="216"/>
      <c r="E705" s="625"/>
    </row>
    <row r="706" spans="1:5" s="213" customFormat="1" ht="26.25" customHeight="1" x14ac:dyDescent="0.2">
      <c r="A706" s="216"/>
      <c r="B706" s="216"/>
      <c r="C706" s="217"/>
      <c r="D706" s="216"/>
      <c r="E706" s="625"/>
    </row>
    <row r="707" spans="1:5" s="213" customFormat="1" ht="26.25" customHeight="1" x14ac:dyDescent="0.2">
      <c r="A707" s="216"/>
      <c r="B707" s="216"/>
      <c r="C707" s="217"/>
      <c r="D707" s="216"/>
      <c r="E707" s="625"/>
    </row>
    <row r="708" spans="1:5" s="213" customFormat="1" ht="26.25" customHeight="1" x14ac:dyDescent="0.2">
      <c r="A708" s="216"/>
      <c r="B708" s="216"/>
      <c r="C708" s="217"/>
      <c r="D708" s="216"/>
      <c r="E708" s="625"/>
    </row>
    <row r="709" spans="1:5" s="213" customFormat="1" ht="26.25" customHeight="1" x14ac:dyDescent="0.2">
      <c r="A709" s="216"/>
      <c r="B709" s="216"/>
      <c r="C709" s="217"/>
      <c r="D709" s="216"/>
      <c r="E709" s="625"/>
    </row>
    <row r="710" spans="1:5" s="213" customFormat="1" ht="26.25" customHeight="1" x14ac:dyDescent="0.2">
      <c r="A710" s="216"/>
      <c r="B710" s="216"/>
      <c r="C710" s="217"/>
      <c r="D710" s="216"/>
      <c r="E710" s="625"/>
    </row>
    <row r="711" spans="1:5" s="213" customFormat="1" ht="26.25" customHeight="1" x14ac:dyDescent="0.2">
      <c r="A711" s="216"/>
      <c r="B711" s="216"/>
      <c r="C711" s="217"/>
      <c r="D711" s="216"/>
      <c r="E711" s="625"/>
    </row>
    <row r="712" spans="1:5" s="213" customFormat="1" ht="26.25" customHeight="1" x14ac:dyDescent="0.2">
      <c r="A712" s="216"/>
      <c r="B712" s="216"/>
      <c r="C712" s="217"/>
      <c r="D712" s="216"/>
      <c r="E712" s="625"/>
    </row>
    <row r="713" spans="1:5" s="213" customFormat="1" ht="26.25" customHeight="1" x14ac:dyDescent="0.2">
      <c r="A713" s="216"/>
      <c r="B713" s="216"/>
      <c r="C713" s="217"/>
      <c r="D713" s="216"/>
      <c r="E713" s="625"/>
    </row>
    <row r="714" spans="1:5" s="213" customFormat="1" ht="26.25" customHeight="1" x14ac:dyDescent="0.2">
      <c r="A714" s="216"/>
      <c r="B714" s="216"/>
      <c r="C714" s="217"/>
      <c r="D714" s="216"/>
      <c r="E714" s="625"/>
    </row>
    <row r="715" spans="1:5" s="213" customFormat="1" ht="26.25" customHeight="1" x14ac:dyDescent="0.2">
      <c r="A715" s="216"/>
      <c r="B715" s="216"/>
      <c r="C715" s="217"/>
      <c r="D715" s="216"/>
      <c r="E715" s="625"/>
    </row>
    <row r="716" spans="1:5" s="213" customFormat="1" ht="26.25" customHeight="1" x14ac:dyDescent="0.2">
      <c r="A716" s="216"/>
      <c r="B716" s="216"/>
      <c r="C716" s="217"/>
      <c r="D716" s="216"/>
      <c r="E716" s="625"/>
    </row>
    <row r="717" spans="1:5" s="213" customFormat="1" ht="26.25" customHeight="1" x14ac:dyDescent="0.2">
      <c r="A717" s="216"/>
      <c r="B717" s="216"/>
      <c r="C717" s="217"/>
      <c r="D717" s="216"/>
      <c r="E717" s="625"/>
    </row>
    <row r="718" spans="1:5" s="213" customFormat="1" ht="26.25" customHeight="1" x14ac:dyDescent="0.2">
      <c r="A718" s="216"/>
      <c r="B718" s="216"/>
      <c r="C718" s="217"/>
      <c r="D718" s="216"/>
      <c r="E718" s="625"/>
    </row>
    <row r="719" spans="1:5" s="213" customFormat="1" ht="26.25" customHeight="1" x14ac:dyDescent="0.2">
      <c r="A719" s="216"/>
      <c r="B719" s="216"/>
      <c r="C719" s="217"/>
      <c r="D719" s="216"/>
      <c r="E719" s="625"/>
    </row>
    <row r="720" spans="1:5" s="213" customFormat="1" ht="26.25" customHeight="1" x14ac:dyDescent="0.2">
      <c r="A720" s="216"/>
      <c r="B720" s="216"/>
      <c r="C720" s="217"/>
      <c r="D720" s="216"/>
      <c r="E720" s="625"/>
    </row>
    <row r="721" spans="1:5" s="213" customFormat="1" ht="26.25" customHeight="1" x14ac:dyDescent="0.2">
      <c r="A721" s="216"/>
      <c r="B721" s="216"/>
      <c r="C721" s="217"/>
      <c r="D721" s="216"/>
      <c r="E721" s="625"/>
    </row>
    <row r="722" spans="1:5" s="213" customFormat="1" ht="26.25" customHeight="1" x14ac:dyDescent="0.2">
      <c r="A722" s="216"/>
      <c r="B722" s="216"/>
      <c r="C722" s="217"/>
      <c r="D722" s="216"/>
      <c r="E722" s="625"/>
    </row>
    <row r="723" spans="1:5" s="213" customFormat="1" ht="26.25" customHeight="1" x14ac:dyDescent="0.2">
      <c r="A723" s="216"/>
      <c r="B723" s="216"/>
      <c r="C723" s="217"/>
      <c r="D723" s="216"/>
      <c r="E723" s="625"/>
    </row>
    <row r="724" spans="1:5" s="213" customFormat="1" ht="26.25" customHeight="1" x14ac:dyDescent="0.2">
      <c r="A724" s="216"/>
      <c r="B724" s="216"/>
      <c r="C724" s="217"/>
      <c r="D724" s="216"/>
      <c r="E724" s="625"/>
    </row>
    <row r="725" spans="1:5" s="213" customFormat="1" ht="26.25" customHeight="1" x14ac:dyDescent="0.2">
      <c r="A725" s="216"/>
      <c r="B725" s="216"/>
      <c r="C725" s="217"/>
      <c r="D725" s="216"/>
      <c r="E725" s="625"/>
    </row>
    <row r="726" spans="1:5" s="213" customFormat="1" ht="26.25" customHeight="1" x14ac:dyDescent="0.2">
      <c r="A726" s="216"/>
      <c r="B726" s="216"/>
      <c r="C726" s="217"/>
      <c r="D726" s="216"/>
      <c r="E726" s="625"/>
    </row>
    <row r="727" spans="1:5" s="213" customFormat="1" ht="26.25" customHeight="1" x14ac:dyDescent="0.2">
      <c r="A727" s="216"/>
      <c r="B727" s="216"/>
      <c r="C727" s="217"/>
      <c r="D727" s="216"/>
      <c r="E727" s="625"/>
    </row>
    <row r="728" spans="1:5" s="213" customFormat="1" ht="26.25" customHeight="1" x14ac:dyDescent="0.2">
      <c r="A728" s="216"/>
      <c r="B728" s="216"/>
      <c r="C728" s="217"/>
      <c r="D728" s="216"/>
      <c r="E728" s="625"/>
    </row>
    <row r="729" spans="1:5" s="213" customFormat="1" ht="26.25" customHeight="1" x14ac:dyDescent="0.2">
      <c r="A729" s="216"/>
      <c r="B729" s="216"/>
      <c r="C729" s="217"/>
      <c r="D729" s="216"/>
      <c r="E729" s="625"/>
    </row>
    <row r="730" spans="1:5" s="213" customFormat="1" ht="26.25" customHeight="1" x14ac:dyDescent="0.2">
      <c r="A730" s="216"/>
      <c r="B730" s="216"/>
      <c r="C730" s="217"/>
      <c r="D730" s="216"/>
      <c r="E730" s="625"/>
    </row>
    <row r="731" spans="1:5" s="213" customFormat="1" ht="26.25" customHeight="1" x14ac:dyDescent="0.2">
      <c r="A731" s="216"/>
      <c r="B731" s="216"/>
      <c r="C731" s="217"/>
      <c r="D731" s="216"/>
      <c r="E731" s="625"/>
    </row>
    <row r="732" spans="1:5" s="213" customFormat="1" ht="26.25" customHeight="1" x14ac:dyDescent="0.2">
      <c r="A732" s="216"/>
      <c r="B732" s="216"/>
      <c r="C732" s="217"/>
      <c r="D732" s="216"/>
      <c r="E732" s="625"/>
    </row>
    <row r="733" spans="1:5" s="213" customFormat="1" ht="26.25" customHeight="1" x14ac:dyDescent="0.2">
      <c r="A733" s="216"/>
      <c r="B733" s="216"/>
      <c r="C733" s="217"/>
      <c r="D733" s="216"/>
      <c r="E733" s="625"/>
    </row>
    <row r="734" spans="1:5" s="213" customFormat="1" ht="26.25" customHeight="1" x14ac:dyDescent="0.2">
      <c r="A734" s="216"/>
      <c r="B734" s="216"/>
      <c r="C734" s="217"/>
      <c r="D734" s="216"/>
      <c r="E734" s="625"/>
    </row>
    <row r="735" spans="1:5" s="213" customFormat="1" ht="26.25" customHeight="1" x14ac:dyDescent="0.2">
      <c r="A735" s="216"/>
      <c r="B735" s="216"/>
      <c r="C735" s="217"/>
      <c r="D735" s="216"/>
      <c r="E735" s="625"/>
    </row>
    <row r="736" spans="1:5" s="213" customFormat="1" ht="26.25" customHeight="1" x14ac:dyDescent="0.2">
      <c r="A736" s="216"/>
      <c r="B736" s="216"/>
      <c r="C736" s="217"/>
      <c r="D736" s="216"/>
      <c r="E736" s="625"/>
    </row>
    <row r="737" spans="1:5" s="213" customFormat="1" ht="26.25" customHeight="1" x14ac:dyDescent="0.2">
      <c r="A737" s="216"/>
      <c r="B737" s="216"/>
      <c r="C737" s="217"/>
      <c r="D737" s="216"/>
      <c r="E737" s="625"/>
    </row>
    <row r="738" spans="1:5" s="213" customFormat="1" ht="26.25" customHeight="1" x14ac:dyDescent="0.2">
      <c r="A738" s="216"/>
      <c r="B738" s="216"/>
      <c r="C738" s="217"/>
      <c r="D738" s="216"/>
      <c r="E738" s="625"/>
    </row>
    <row r="739" spans="1:5" s="213" customFormat="1" ht="26.25" customHeight="1" x14ac:dyDescent="0.2">
      <c r="A739" s="216"/>
      <c r="B739" s="216"/>
      <c r="C739" s="217"/>
      <c r="D739" s="216"/>
      <c r="E739" s="625"/>
    </row>
    <row r="740" spans="1:5" s="213" customFormat="1" ht="26.25" customHeight="1" x14ac:dyDescent="0.2">
      <c r="A740" s="216"/>
      <c r="B740" s="216"/>
      <c r="C740" s="217"/>
      <c r="D740" s="216"/>
      <c r="E740" s="625"/>
    </row>
    <row r="741" spans="1:5" s="213" customFormat="1" ht="26.25" customHeight="1" x14ac:dyDescent="0.2">
      <c r="A741" s="216"/>
      <c r="B741" s="216"/>
      <c r="C741" s="217"/>
      <c r="D741" s="216"/>
      <c r="E741" s="625"/>
    </row>
    <row r="742" spans="1:5" s="213" customFormat="1" ht="26.25" customHeight="1" x14ac:dyDescent="0.2">
      <c r="A742" s="216"/>
      <c r="B742" s="216"/>
      <c r="C742" s="217"/>
      <c r="D742" s="216"/>
      <c r="E742" s="625"/>
    </row>
    <row r="743" spans="1:5" s="213" customFormat="1" ht="26.25" customHeight="1" x14ac:dyDescent="0.2">
      <c r="A743" s="216"/>
      <c r="B743" s="216"/>
      <c r="C743" s="217"/>
      <c r="D743" s="216"/>
      <c r="E743" s="625"/>
    </row>
    <row r="744" spans="1:5" s="213" customFormat="1" ht="26.25" customHeight="1" x14ac:dyDescent="0.2">
      <c r="A744" s="216"/>
      <c r="B744" s="216"/>
      <c r="C744" s="217"/>
      <c r="D744" s="216"/>
      <c r="E744" s="625"/>
    </row>
    <row r="745" spans="1:5" s="213" customFormat="1" ht="26.25" customHeight="1" x14ac:dyDescent="0.2">
      <c r="A745" s="216"/>
      <c r="B745" s="216"/>
      <c r="C745" s="217"/>
      <c r="D745" s="216"/>
      <c r="E745" s="625"/>
    </row>
    <row r="746" spans="1:5" s="213" customFormat="1" ht="26.25" customHeight="1" x14ac:dyDescent="0.2">
      <c r="A746" s="216"/>
      <c r="B746" s="216"/>
      <c r="C746" s="217"/>
      <c r="D746" s="216"/>
      <c r="E746" s="625"/>
    </row>
    <row r="747" spans="1:5" s="213" customFormat="1" ht="26.25" customHeight="1" x14ac:dyDescent="0.2">
      <c r="A747" s="216"/>
      <c r="B747" s="216"/>
      <c r="C747" s="217"/>
      <c r="D747" s="216"/>
      <c r="E747" s="625"/>
    </row>
    <row r="748" spans="1:5" s="213" customFormat="1" ht="26.25" customHeight="1" x14ac:dyDescent="0.2">
      <c r="A748" s="216"/>
      <c r="B748" s="216"/>
      <c r="C748" s="217"/>
      <c r="D748" s="216"/>
      <c r="E748" s="625"/>
    </row>
    <row r="749" spans="1:5" s="213" customFormat="1" ht="26.25" customHeight="1" x14ac:dyDescent="0.2">
      <c r="A749" s="216"/>
      <c r="B749" s="216"/>
      <c r="C749" s="217"/>
      <c r="D749" s="216"/>
      <c r="E749" s="625"/>
    </row>
    <row r="750" spans="1:5" s="213" customFormat="1" ht="26.25" customHeight="1" x14ac:dyDescent="0.2">
      <c r="A750" s="216"/>
      <c r="B750" s="216"/>
      <c r="C750" s="217"/>
      <c r="D750" s="216"/>
      <c r="E750" s="625"/>
    </row>
    <row r="751" spans="1:5" s="213" customFormat="1" ht="26.25" customHeight="1" x14ac:dyDescent="0.2">
      <c r="A751" s="216"/>
      <c r="B751" s="216"/>
      <c r="C751" s="217"/>
      <c r="D751" s="216"/>
      <c r="E751" s="625"/>
    </row>
    <row r="752" spans="1:5" s="213" customFormat="1" ht="26.25" customHeight="1" x14ac:dyDescent="0.2">
      <c r="A752" s="216"/>
      <c r="B752" s="216"/>
      <c r="C752" s="217"/>
      <c r="D752" s="216"/>
      <c r="E752" s="625"/>
    </row>
    <row r="753" spans="1:5" s="213" customFormat="1" ht="26.25" customHeight="1" x14ac:dyDescent="0.2">
      <c r="A753" s="216"/>
      <c r="B753" s="216"/>
      <c r="C753" s="217"/>
      <c r="D753" s="216"/>
      <c r="E753" s="625"/>
    </row>
    <row r="754" spans="1:5" s="213" customFormat="1" ht="26.25" customHeight="1" x14ac:dyDescent="0.2">
      <c r="A754" s="216"/>
      <c r="B754" s="216"/>
      <c r="C754" s="217"/>
      <c r="D754" s="216"/>
      <c r="E754" s="625"/>
    </row>
    <row r="755" spans="1:5" s="213" customFormat="1" ht="26.25" customHeight="1" x14ac:dyDescent="0.2">
      <c r="A755" s="216"/>
      <c r="B755" s="216"/>
      <c r="C755" s="217"/>
      <c r="D755" s="216"/>
      <c r="E755" s="625"/>
    </row>
    <row r="756" spans="1:5" s="213" customFormat="1" ht="26.25" customHeight="1" x14ac:dyDescent="0.2">
      <c r="A756" s="216"/>
      <c r="B756" s="216"/>
      <c r="C756" s="217"/>
      <c r="D756" s="216"/>
      <c r="E756" s="625"/>
    </row>
    <row r="757" spans="1:5" s="213" customFormat="1" ht="26.25" customHeight="1" x14ac:dyDescent="0.2">
      <c r="A757" s="216"/>
      <c r="B757" s="216"/>
      <c r="C757" s="217"/>
      <c r="D757" s="216"/>
      <c r="E757" s="625"/>
    </row>
    <row r="758" spans="1:5" s="213" customFormat="1" ht="26.25" customHeight="1" x14ac:dyDescent="0.2">
      <c r="A758" s="216"/>
      <c r="B758" s="216"/>
      <c r="C758" s="217"/>
      <c r="D758" s="216"/>
      <c r="E758" s="625"/>
    </row>
    <row r="759" spans="1:5" s="213" customFormat="1" ht="26.25" customHeight="1" x14ac:dyDescent="0.2">
      <c r="A759" s="216"/>
      <c r="B759" s="216"/>
      <c r="C759" s="217"/>
      <c r="D759" s="216"/>
      <c r="E759" s="625"/>
    </row>
    <row r="760" spans="1:5" s="213" customFormat="1" ht="26.25" customHeight="1" x14ac:dyDescent="0.2">
      <c r="A760" s="216"/>
      <c r="B760" s="216"/>
      <c r="C760" s="217"/>
      <c r="D760" s="216"/>
      <c r="E760" s="625"/>
    </row>
    <row r="761" spans="1:5" s="213" customFormat="1" ht="26.25" customHeight="1" x14ac:dyDescent="0.2">
      <c r="A761" s="216"/>
      <c r="B761" s="216"/>
      <c r="C761" s="217"/>
      <c r="D761" s="216"/>
      <c r="E761" s="625"/>
    </row>
    <row r="762" spans="1:5" s="213" customFormat="1" ht="26.25" customHeight="1" x14ac:dyDescent="0.2">
      <c r="A762" s="216"/>
      <c r="B762" s="216"/>
      <c r="C762" s="217"/>
      <c r="D762" s="216"/>
      <c r="E762" s="625"/>
    </row>
    <row r="763" spans="1:5" s="213" customFormat="1" ht="26.25" customHeight="1" x14ac:dyDescent="0.2">
      <c r="A763" s="216"/>
      <c r="B763" s="216"/>
      <c r="C763" s="217"/>
      <c r="D763" s="216"/>
      <c r="E763" s="625"/>
    </row>
    <row r="764" spans="1:5" s="213" customFormat="1" ht="26.25" customHeight="1" x14ac:dyDescent="0.2">
      <c r="A764" s="216"/>
      <c r="B764" s="216"/>
      <c r="C764" s="217"/>
      <c r="D764" s="216"/>
      <c r="E764" s="625"/>
    </row>
    <row r="765" spans="1:5" s="213" customFormat="1" ht="26.25" customHeight="1" x14ac:dyDescent="0.2">
      <c r="A765" s="216"/>
      <c r="B765" s="216"/>
      <c r="C765" s="217"/>
      <c r="D765" s="216"/>
      <c r="E765" s="625"/>
    </row>
    <row r="766" spans="1:5" s="213" customFormat="1" ht="26.25" customHeight="1" x14ac:dyDescent="0.2">
      <c r="A766" s="216"/>
      <c r="B766" s="216"/>
      <c r="C766" s="217"/>
      <c r="D766" s="216"/>
      <c r="E766" s="625"/>
    </row>
    <row r="767" spans="1:5" s="213" customFormat="1" ht="26.25" customHeight="1" x14ac:dyDescent="0.2">
      <c r="A767" s="216"/>
      <c r="B767" s="216"/>
      <c r="C767" s="217"/>
      <c r="D767" s="216"/>
      <c r="E767" s="625"/>
    </row>
    <row r="768" spans="1:5" s="213" customFormat="1" ht="26.25" customHeight="1" x14ac:dyDescent="0.2">
      <c r="A768" s="216"/>
      <c r="B768" s="216"/>
      <c r="C768" s="217"/>
      <c r="D768" s="216"/>
      <c r="E768" s="625"/>
    </row>
    <row r="769" spans="1:5" s="213" customFormat="1" ht="26.25" customHeight="1" x14ac:dyDescent="0.2">
      <c r="A769" s="216"/>
      <c r="B769" s="216"/>
      <c r="C769" s="217"/>
      <c r="D769" s="216"/>
      <c r="E769" s="625"/>
    </row>
    <row r="770" spans="1:5" s="213" customFormat="1" ht="26.25" customHeight="1" x14ac:dyDescent="0.2">
      <c r="A770" s="216"/>
      <c r="B770" s="216"/>
      <c r="C770" s="217"/>
      <c r="D770" s="216"/>
      <c r="E770" s="625"/>
    </row>
    <row r="771" spans="1:5" s="213" customFormat="1" ht="26.25" customHeight="1" x14ac:dyDescent="0.2">
      <c r="A771" s="216"/>
      <c r="B771" s="216"/>
      <c r="C771" s="217"/>
      <c r="D771" s="216"/>
      <c r="E771" s="625"/>
    </row>
    <row r="772" spans="1:5" s="213" customFormat="1" ht="26.25" customHeight="1" x14ac:dyDescent="0.2">
      <c r="A772" s="216"/>
      <c r="B772" s="216"/>
      <c r="C772" s="217"/>
      <c r="D772" s="216"/>
      <c r="E772" s="625"/>
    </row>
    <row r="773" spans="1:5" s="213" customFormat="1" ht="26.25" customHeight="1" x14ac:dyDescent="0.2">
      <c r="A773" s="216"/>
      <c r="B773" s="216"/>
      <c r="C773" s="217"/>
      <c r="D773" s="216"/>
      <c r="E773" s="625"/>
    </row>
    <row r="774" spans="1:5" s="213" customFormat="1" ht="26.25" customHeight="1" x14ac:dyDescent="0.2">
      <c r="A774" s="216"/>
      <c r="B774" s="216"/>
      <c r="C774" s="217"/>
      <c r="D774" s="216"/>
      <c r="E774" s="625"/>
    </row>
    <row r="775" spans="1:5" s="213" customFormat="1" ht="26.25" customHeight="1" x14ac:dyDescent="0.2">
      <c r="A775" s="216"/>
      <c r="B775" s="216"/>
      <c r="C775" s="217"/>
      <c r="D775" s="216"/>
      <c r="E775" s="625"/>
    </row>
    <row r="776" spans="1:5" s="213" customFormat="1" ht="26.25" customHeight="1" x14ac:dyDescent="0.2">
      <c r="A776" s="216"/>
      <c r="B776" s="216"/>
      <c r="C776" s="217"/>
      <c r="D776" s="216"/>
      <c r="E776" s="625"/>
    </row>
    <row r="777" spans="1:5" s="213" customFormat="1" ht="26.25" customHeight="1" x14ac:dyDescent="0.2">
      <c r="A777" s="216"/>
      <c r="B777" s="216"/>
      <c r="C777" s="217"/>
      <c r="D777" s="216"/>
      <c r="E777" s="625"/>
    </row>
    <row r="778" spans="1:5" s="213" customFormat="1" ht="26.25" customHeight="1" x14ac:dyDescent="0.2">
      <c r="A778" s="216"/>
      <c r="B778" s="216"/>
      <c r="C778" s="217"/>
      <c r="D778" s="216"/>
      <c r="E778" s="625"/>
    </row>
    <row r="779" spans="1:5" s="213" customFormat="1" ht="26.25" customHeight="1" x14ac:dyDescent="0.2">
      <c r="A779" s="216"/>
      <c r="B779" s="216"/>
      <c r="C779" s="217"/>
      <c r="D779" s="216"/>
      <c r="E779" s="625"/>
    </row>
    <row r="780" spans="1:5" s="213" customFormat="1" ht="26.25" customHeight="1" x14ac:dyDescent="0.2">
      <c r="A780" s="216"/>
      <c r="B780" s="216"/>
      <c r="C780" s="217"/>
      <c r="D780" s="216"/>
      <c r="E780" s="625"/>
    </row>
    <row r="781" spans="1:5" s="213" customFormat="1" ht="26.25" customHeight="1" x14ac:dyDescent="0.2">
      <c r="A781" s="216"/>
      <c r="B781" s="216"/>
      <c r="C781" s="217"/>
      <c r="D781" s="216"/>
      <c r="E781" s="625"/>
    </row>
    <row r="782" spans="1:5" s="213" customFormat="1" ht="26.25" customHeight="1" x14ac:dyDescent="0.2">
      <c r="A782" s="216"/>
      <c r="B782" s="216"/>
      <c r="C782" s="217"/>
      <c r="D782" s="216"/>
      <c r="E782" s="625"/>
    </row>
    <row r="783" spans="1:5" s="213" customFormat="1" ht="26.25" customHeight="1" x14ac:dyDescent="0.2">
      <c r="A783" s="216"/>
      <c r="B783" s="216"/>
      <c r="C783" s="217"/>
      <c r="D783" s="216"/>
      <c r="E783" s="625"/>
    </row>
    <row r="784" spans="1:5" s="213" customFormat="1" ht="26.25" customHeight="1" x14ac:dyDescent="0.2">
      <c r="A784" s="216"/>
      <c r="B784" s="216"/>
      <c r="C784" s="217"/>
      <c r="D784" s="216"/>
      <c r="E784" s="625"/>
    </row>
    <row r="785" spans="1:5" s="213" customFormat="1" ht="26.25" customHeight="1" x14ac:dyDescent="0.2">
      <c r="A785" s="216"/>
      <c r="B785" s="216"/>
      <c r="C785" s="217"/>
      <c r="D785" s="216"/>
      <c r="E785" s="625"/>
    </row>
    <row r="786" spans="1:5" s="213" customFormat="1" ht="26.25" customHeight="1" x14ac:dyDescent="0.2">
      <c r="A786" s="216"/>
      <c r="B786" s="216"/>
      <c r="C786" s="217"/>
      <c r="D786" s="216"/>
      <c r="E786" s="625"/>
    </row>
    <row r="787" spans="1:5" s="213" customFormat="1" ht="26.25" customHeight="1" x14ac:dyDescent="0.2">
      <c r="A787" s="216"/>
      <c r="B787" s="216"/>
      <c r="C787" s="217"/>
      <c r="D787" s="216"/>
      <c r="E787" s="625"/>
    </row>
    <row r="788" spans="1:5" s="213" customFormat="1" ht="26.25" customHeight="1" x14ac:dyDescent="0.2">
      <c r="A788" s="216"/>
      <c r="B788" s="216"/>
      <c r="C788" s="217"/>
      <c r="D788" s="216"/>
      <c r="E788" s="625"/>
    </row>
    <row r="789" spans="1:5" s="213" customFormat="1" ht="26.25" customHeight="1" x14ac:dyDescent="0.2">
      <c r="A789" s="216"/>
      <c r="B789" s="216"/>
      <c r="C789" s="217"/>
      <c r="D789" s="216"/>
      <c r="E789" s="625"/>
    </row>
    <row r="790" spans="1:5" s="213" customFormat="1" ht="26.25" customHeight="1" x14ac:dyDescent="0.2">
      <c r="A790" s="216"/>
      <c r="B790" s="216"/>
      <c r="C790" s="217"/>
      <c r="D790" s="216"/>
      <c r="E790" s="625"/>
    </row>
    <row r="791" spans="1:5" s="213" customFormat="1" ht="26.25" customHeight="1" x14ac:dyDescent="0.2">
      <c r="A791" s="216"/>
      <c r="B791" s="216"/>
      <c r="C791" s="217"/>
      <c r="D791" s="216"/>
      <c r="E791" s="625"/>
    </row>
    <row r="792" spans="1:5" s="213" customFormat="1" ht="26.25" customHeight="1" x14ac:dyDescent="0.2">
      <c r="A792" s="216"/>
      <c r="B792" s="216"/>
      <c r="C792" s="217"/>
      <c r="D792" s="216"/>
      <c r="E792" s="625"/>
    </row>
    <row r="793" spans="1:5" s="213" customFormat="1" ht="26.25" customHeight="1" x14ac:dyDescent="0.2">
      <c r="A793" s="216"/>
      <c r="B793" s="216"/>
      <c r="C793" s="217"/>
      <c r="D793" s="216"/>
      <c r="E793" s="625"/>
    </row>
    <row r="794" spans="1:5" s="213" customFormat="1" ht="26.25" customHeight="1" x14ac:dyDescent="0.2">
      <c r="A794" s="216"/>
      <c r="B794" s="216"/>
      <c r="C794" s="217"/>
      <c r="D794" s="216"/>
      <c r="E794" s="625"/>
    </row>
    <row r="795" spans="1:5" s="213" customFormat="1" ht="26.25" customHeight="1" x14ac:dyDescent="0.2">
      <c r="A795" s="216"/>
      <c r="B795" s="216"/>
      <c r="C795" s="217"/>
      <c r="D795" s="216"/>
      <c r="E795" s="625"/>
    </row>
    <row r="796" spans="1:5" s="213" customFormat="1" ht="26.25" customHeight="1" x14ac:dyDescent="0.2">
      <c r="A796" s="216"/>
      <c r="B796" s="216"/>
      <c r="C796" s="217"/>
      <c r="D796" s="216"/>
      <c r="E796" s="625"/>
    </row>
    <row r="797" spans="1:5" s="213" customFormat="1" ht="26.25" customHeight="1" x14ac:dyDescent="0.2">
      <c r="A797" s="216"/>
      <c r="B797" s="216"/>
      <c r="C797" s="217"/>
      <c r="D797" s="216"/>
      <c r="E797" s="625"/>
    </row>
    <row r="798" spans="1:5" s="213" customFormat="1" ht="26.25" customHeight="1" x14ac:dyDescent="0.2">
      <c r="A798" s="216"/>
      <c r="B798" s="216"/>
      <c r="C798" s="217"/>
      <c r="D798" s="216"/>
      <c r="E798" s="625"/>
    </row>
    <row r="799" spans="1:5" s="213" customFormat="1" ht="26.25" customHeight="1" x14ac:dyDescent="0.2">
      <c r="A799" s="216"/>
      <c r="B799" s="216"/>
      <c r="C799" s="217"/>
      <c r="D799" s="216"/>
      <c r="E799" s="625"/>
    </row>
    <row r="800" spans="1:5" s="213" customFormat="1" ht="26.25" customHeight="1" x14ac:dyDescent="0.2">
      <c r="A800" s="216"/>
      <c r="B800" s="216"/>
      <c r="C800" s="217"/>
      <c r="D800" s="216"/>
      <c r="E800" s="625"/>
    </row>
    <row r="801" spans="1:5" s="213" customFormat="1" ht="26.25" customHeight="1" x14ac:dyDescent="0.2">
      <c r="A801" s="216"/>
      <c r="B801" s="216"/>
      <c r="C801" s="217"/>
      <c r="D801" s="216"/>
      <c r="E801" s="625"/>
    </row>
    <row r="802" spans="1:5" s="213" customFormat="1" ht="26.25" customHeight="1" x14ac:dyDescent="0.2">
      <c r="A802" s="216"/>
      <c r="B802" s="216"/>
      <c r="C802" s="217"/>
      <c r="D802" s="216"/>
      <c r="E802" s="625"/>
    </row>
    <row r="803" spans="1:5" s="213" customFormat="1" ht="26.25" customHeight="1" x14ac:dyDescent="0.2">
      <c r="A803" s="216"/>
      <c r="B803" s="216"/>
      <c r="C803" s="217"/>
      <c r="D803" s="216"/>
      <c r="E803" s="625"/>
    </row>
    <row r="804" spans="1:5" s="213" customFormat="1" ht="26.25" customHeight="1" x14ac:dyDescent="0.2">
      <c r="A804" s="216"/>
      <c r="B804" s="216"/>
      <c r="C804" s="217"/>
      <c r="D804" s="216"/>
      <c r="E804" s="625"/>
    </row>
    <row r="805" spans="1:5" s="213" customFormat="1" ht="26.25" customHeight="1" x14ac:dyDescent="0.2">
      <c r="A805" s="216"/>
      <c r="B805" s="216"/>
      <c r="C805" s="217"/>
      <c r="D805" s="216"/>
      <c r="E805" s="625"/>
    </row>
    <row r="806" spans="1:5" s="213" customFormat="1" ht="26.25" customHeight="1" x14ac:dyDescent="0.2">
      <c r="A806" s="216"/>
      <c r="B806" s="216"/>
      <c r="C806" s="217"/>
      <c r="D806" s="216"/>
      <c r="E806" s="625"/>
    </row>
    <row r="807" spans="1:5" s="213" customFormat="1" ht="26.25" customHeight="1" x14ac:dyDescent="0.2">
      <c r="A807" s="216"/>
      <c r="B807" s="216"/>
      <c r="C807" s="217"/>
      <c r="D807" s="216"/>
      <c r="E807" s="625"/>
    </row>
    <row r="808" spans="1:5" s="213" customFormat="1" ht="26.25" customHeight="1" x14ac:dyDescent="0.2">
      <c r="A808" s="216"/>
      <c r="B808" s="216"/>
      <c r="C808" s="217"/>
      <c r="D808" s="216"/>
      <c r="E808" s="625"/>
    </row>
    <row r="809" spans="1:5" s="213" customFormat="1" ht="26.25" customHeight="1" x14ac:dyDescent="0.2">
      <c r="A809" s="216"/>
      <c r="B809" s="216"/>
      <c r="C809" s="217"/>
      <c r="D809" s="216"/>
      <c r="E809" s="625"/>
    </row>
    <row r="810" spans="1:5" s="213" customFormat="1" ht="26.25" customHeight="1" x14ac:dyDescent="0.2">
      <c r="A810" s="216"/>
      <c r="B810" s="216"/>
      <c r="C810" s="217"/>
      <c r="D810" s="216"/>
      <c r="E810" s="625"/>
    </row>
    <row r="811" spans="1:5" s="213" customFormat="1" ht="26.25" customHeight="1" x14ac:dyDescent="0.2">
      <c r="A811" s="216"/>
      <c r="B811" s="216"/>
      <c r="C811" s="217"/>
      <c r="D811" s="216"/>
      <c r="E811" s="625"/>
    </row>
    <row r="812" spans="1:5" s="213" customFormat="1" ht="26.25" customHeight="1" x14ac:dyDescent="0.2">
      <c r="A812" s="216"/>
      <c r="B812" s="216"/>
      <c r="C812" s="217"/>
      <c r="D812" s="216"/>
      <c r="E812" s="625"/>
    </row>
    <row r="813" spans="1:5" s="213" customFormat="1" ht="26.25" customHeight="1" x14ac:dyDescent="0.2">
      <c r="A813" s="216"/>
      <c r="B813" s="216"/>
      <c r="C813" s="217"/>
      <c r="D813" s="216"/>
      <c r="E813" s="625"/>
    </row>
    <row r="814" spans="1:5" s="213" customFormat="1" ht="26.25" customHeight="1" x14ac:dyDescent="0.2">
      <c r="A814" s="216"/>
      <c r="B814" s="216"/>
      <c r="C814" s="217"/>
      <c r="D814" s="216"/>
      <c r="E814" s="625"/>
    </row>
    <row r="815" spans="1:5" s="213" customFormat="1" ht="26.25" customHeight="1" x14ac:dyDescent="0.2">
      <c r="A815" s="216"/>
      <c r="B815" s="216"/>
      <c r="C815" s="217"/>
      <c r="D815" s="216"/>
      <c r="E815" s="625"/>
    </row>
    <row r="816" spans="1:5" s="213" customFormat="1" ht="26.25" customHeight="1" x14ac:dyDescent="0.2">
      <c r="A816" s="216"/>
      <c r="B816" s="216"/>
      <c r="C816" s="217"/>
      <c r="D816" s="216"/>
      <c r="E816" s="625"/>
    </row>
    <row r="817" spans="1:5" s="213" customFormat="1" ht="26.25" customHeight="1" x14ac:dyDescent="0.2">
      <c r="A817" s="216"/>
      <c r="B817" s="216"/>
      <c r="C817" s="217"/>
      <c r="D817" s="216"/>
      <c r="E817" s="625"/>
    </row>
    <row r="818" spans="1:5" s="213" customFormat="1" ht="26.25" customHeight="1" x14ac:dyDescent="0.2">
      <c r="A818" s="216"/>
      <c r="B818" s="216"/>
      <c r="C818" s="217"/>
      <c r="D818" s="216"/>
      <c r="E818" s="625"/>
    </row>
    <row r="819" spans="1:5" s="213" customFormat="1" ht="26.25" customHeight="1" x14ac:dyDescent="0.2">
      <c r="A819" s="216"/>
      <c r="B819" s="216"/>
      <c r="C819" s="217"/>
      <c r="D819" s="216"/>
      <c r="E819" s="625"/>
    </row>
    <row r="820" spans="1:5" s="213" customFormat="1" ht="26.25" customHeight="1" x14ac:dyDescent="0.2">
      <c r="A820" s="216"/>
      <c r="B820" s="216"/>
      <c r="C820" s="217"/>
      <c r="D820" s="216"/>
      <c r="E820" s="625"/>
    </row>
    <row r="821" spans="1:5" s="213" customFormat="1" ht="26.25" customHeight="1" x14ac:dyDescent="0.2">
      <c r="A821" s="216"/>
      <c r="B821" s="216"/>
      <c r="C821" s="217"/>
      <c r="D821" s="216"/>
      <c r="E821" s="625"/>
    </row>
    <row r="822" spans="1:5" s="213" customFormat="1" ht="26.25" customHeight="1" x14ac:dyDescent="0.2">
      <c r="A822" s="216"/>
      <c r="B822" s="216"/>
      <c r="C822" s="217"/>
      <c r="D822" s="216"/>
      <c r="E822" s="625"/>
    </row>
    <row r="823" spans="1:5" s="213" customFormat="1" ht="26.25" customHeight="1" x14ac:dyDescent="0.2">
      <c r="A823" s="216"/>
      <c r="B823" s="216"/>
      <c r="C823" s="217"/>
      <c r="D823" s="216"/>
      <c r="E823" s="625"/>
    </row>
    <row r="824" spans="1:5" s="213" customFormat="1" ht="26.25" customHeight="1" x14ac:dyDescent="0.2">
      <c r="A824" s="216"/>
      <c r="B824" s="216"/>
      <c r="C824" s="217"/>
      <c r="D824" s="216"/>
      <c r="E824" s="625"/>
    </row>
    <row r="825" spans="1:5" s="213" customFormat="1" ht="26.25" customHeight="1" x14ac:dyDescent="0.2">
      <c r="A825" s="216"/>
      <c r="B825" s="216"/>
      <c r="C825" s="217"/>
      <c r="D825" s="216"/>
      <c r="E825" s="625"/>
    </row>
    <row r="826" spans="1:5" s="213" customFormat="1" ht="26.25" customHeight="1" x14ac:dyDescent="0.2">
      <c r="A826" s="216"/>
      <c r="B826" s="216"/>
      <c r="C826" s="217"/>
      <c r="D826" s="216"/>
      <c r="E826" s="625"/>
    </row>
    <row r="827" spans="1:5" s="213" customFormat="1" ht="26.25" customHeight="1" x14ac:dyDescent="0.2">
      <c r="A827" s="216"/>
      <c r="B827" s="216"/>
      <c r="C827" s="217"/>
      <c r="D827" s="216"/>
      <c r="E827" s="625"/>
    </row>
    <row r="828" spans="1:5" s="213" customFormat="1" ht="26.25" customHeight="1" x14ac:dyDescent="0.2">
      <c r="A828" s="216"/>
      <c r="B828" s="216"/>
      <c r="C828" s="217"/>
      <c r="D828" s="216"/>
      <c r="E828" s="625"/>
    </row>
    <row r="829" spans="1:5" s="213" customFormat="1" ht="26.25" customHeight="1" x14ac:dyDescent="0.2">
      <c r="A829" s="216"/>
      <c r="B829" s="216"/>
      <c r="C829" s="217"/>
      <c r="D829" s="216"/>
      <c r="E829" s="625"/>
    </row>
    <row r="830" spans="1:5" s="213" customFormat="1" ht="26.25" customHeight="1" x14ac:dyDescent="0.2">
      <c r="A830" s="216"/>
      <c r="B830" s="216"/>
      <c r="C830" s="217"/>
      <c r="D830" s="216"/>
      <c r="E830" s="625"/>
    </row>
    <row r="831" spans="1:5" s="213" customFormat="1" ht="26.25" customHeight="1" x14ac:dyDescent="0.2">
      <c r="A831" s="216"/>
      <c r="B831" s="216"/>
      <c r="C831" s="217"/>
      <c r="D831" s="216"/>
      <c r="E831" s="625"/>
    </row>
    <row r="832" spans="1:5" s="213" customFormat="1" ht="26.25" customHeight="1" x14ac:dyDescent="0.2">
      <c r="A832" s="216"/>
      <c r="B832" s="216"/>
      <c r="C832" s="217"/>
      <c r="D832" s="216"/>
      <c r="E832" s="625"/>
    </row>
    <row r="833" spans="1:5" s="213" customFormat="1" ht="26.25" customHeight="1" x14ac:dyDescent="0.2">
      <c r="A833" s="216"/>
      <c r="B833" s="216"/>
      <c r="C833" s="217"/>
      <c r="D833" s="216"/>
      <c r="E833" s="625"/>
    </row>
    <row r="834" spans="1:5" s="213" customFormat="1" ht="26.25" customHeight="1" x14ac:dyDescent="0.2">
      <c r="A834" s="216"/>
      <c r="B834" s="216"/>
      <c r="C834" s="217"/>
      <c r="D834" s="216"/>
      <c r="E834" s="625"/>
    </row>
    <row r="835" spans="1:5" s="213" customFormat="1" ht="26.25" customHeight="1" x14ac:dyDescent="0.2">
      <c r="A835" s="216"/>
      <c r="B835" s="216"/>
      <c r="C835" s="217"/>
      <c r="D835" s="216"/>
      <c r="E835" s="625"/>
    </row>
    <row r="836" spans="1:5" s="213" customFormat="1" ht="26.25" customHeight="1" x14ac:dyDescent="0.2">
      <c r="A836" s="216"/>
      <c r="B836" s="216"/>
      <c r="C836" s="217"/>
      <c r="D836" s="216"/>
      <c r="E836" s="625"/>
    </row>
    <row r="837" spans="1:5" s="213" customFormat="1" ht="26.25" customHeight="1" x14ac:dyDescent="0.2">
      <c r="A837" s="216"/>
      <c r="B837" s="216"/>
      <c r="C837" s="217"/>
      <c r="D837" s="216"/>
      <c r="E837" s="625"/>
    </row>
    <row r="838" spans="1:5" s="213" customFormat="1" ht="26.25" customHeight="1" x14ac:dyDescent="0.2">
      <c r="A838" s="216"/>
      <c r="B838" s="216"/>
      <c r="C838" s="217"/>
      <c r="D838" s="216"/>
      <c r="E838" s="625"/>
    </row>
    <row r="839" spans="1:5" s="213" customFormat="1" ht="26.25" customHeight="1" x14ac:dyDescent="0.2">
      <c r="A839" s="216"/>
      <c r="B839" s="216"/>
      <c r="C839" s="217"/>
      <c r="D839" s="216"/>
      <c r="E839" s="625"/>
    </row>
    <row r="840" spans="1:5" s="213" customFormat="1" ht="26.25" customHeight="1" x14ac:dyDescent="0.2">
      <c r="A840" s="216"/>
      <c r="B840" s="216"/>
      <c r="C840" s="217"/>
      <c r="D840" s="216"/>
      <c r="E840" s="625"/>
    </row>
    <row r="841" spans="1:5" s="213" customFormat="1" ht="26.25" customHeight="1" x14ac:dyDescent="0.2">
      <c r="A841" s="216"/>
      <c r="B841" s="216"/>
      <c r="C841" s="217"/>
      <c r="D841" s="216"/>
      <c r="E841" s="625"/>
    </row>
    <row r="842" spans="1:5" s="213" customFormat="1" ht="26.25" customHeight="1" x14ac:dyDescent="0.2">
      <c r="A842" s="216"/>
      <c r="B842" s="216"/>
      <c r="C842" s="217"/>
      <c r="D842" s="216"/>
      <c r="E842" s="625"/>
    </row>
    <row r="843" spans="1:5" s="213" customFormat="1" ht="26.25" customHeight="1" x14ac:dyDescent="0.2">
      <c r="A843" s="216"/>
      <c r="B843" s="216"/>
      <c r="C843" s="217"/>
      <c r="D843" s="216"/>
      <c r="E843" s="625"/>
    </row>
    <row r="844" spans="1:5" s="213" customFormat="1" ht="26.25" customHeight="1" x14ac:dyDescent="0.2">
      <c r="A844" s="216"/>
      <c r="B844" s="216"/>
      <c r="C844" s="217"/>
      <c r="D844" s="216"/>
      <c r="E844" s="625"/>
    </row>
    <row r="845" spans="1:5" s="213" customFormat="1" ht="26.25" customHeight="1" x14ac:dyDescent="0.2">
      <c r="A845" s="216"/>
      <c r="B845" s="216"/>
      <c r="C845" s="217"/>
      <c r="D845" s="216"/>
      <c r="E845" s="625"/>
    </row>
    <row r="846" spans="1:5" s="213" customFormat="1" ht="26.25" customHeight="1" x14ac:dyDescent="0.2">
      <c r="A846" s="216"/>
      <c r="B846" s="216"/>
      <c r="C846" s="217"/>
      <c r="D846" s="216"/>
      <c r="E846" s="625"/>
    </row>
    <row r="847" spans="1:5" s="213" customFormat="1" ht="26.25" customHeight="1" x14ac:dyDescent="0.2">
      <c r="A847" s="216"/>
      <c r="B847" s="216"/>
      <c r="C847" s="217"/>
      <c r="D847" s="216"/>
      <c r="E847" s="625"/>
    </row>
    <row r="848" spans="1:5" s="213" customFormat="1" ht="26.25" customHeight="1" x14ac:dyDescent="0.2">
      <c r="A848" s="216"/>
      <c r="B848" s="216"/>
      <c r="C848" s="217"/>
      <c r="D848" s="216"/>
      <c r="E848" s="625"/>
    </row>
    <row r="849" spans="1:5" s="213" customFormat="1" ht="26.25" customHeight="1" x14ac:dyDescent="0.2">
      <c r="A849" s="216"/>
      <c r="B849" s="216"/>
      <c r="C849" s="217"/>
      <c r="D849" s="216"/>
      <c r="E849" s="625"/>
    </row>
    <row r="850" spans="1:5" s="213" customFormat="1" ht="26.25" customHeight="1" x14ac:dyDescent="0.2">
      <c r="A850" s="216"/>
      <c r="B850" s="216"/>
      <c r="C850" s="217"/>
      <c r="D850" s="216"/>
      <c r="E850" s="625"/>
    </row>
    <row r="851" spans="1:5" s="213" customFormat="1" ht="26.25" customHeight="1" x14ac:dyDescent="0.2">
      <c r="A851" s="216"/>
      <c r="B851" s="216"/>
      <c r="C851" s="217"/>
      <c r="D851" s="216"/>
      <c r="E851" s="625"/>
    </row>
    <row r="852" spans="1:5" s="213" customFormat="1" ht="26.25" customHeight="1" x14ac:dyDescent="0.2">
      <c r="A852" s="216"/>
      <c r="B852" s="216"/>
      <c r="C852" s="217"/>
      <c r="D852" s="216"/>
      <c r="E852" s="625"/>
    </row>
    <row r="853" spans="1:5" s="213" customFormat="1" ht="26.25" customHeight="1" x14ac:dyDescent="0.2">
      <c r="A853" s="216"/>
      <c r="B853" s="216"/>
      <c r="C853" s="217"/>
      <c r="D853" s="216"/>
      <c r="E853" s="625"/>
    </row>
    <row r="854" spans="1:5" s="213" customFormat="1" ht="26.25" customHeight="1" x14ac:dyDescent="0.2">
      <c r="A854" s="216"/>
      <c r="B854" s="216"/>
      <c r="C854" s="217"/>
      <c r="D854" s="216"/>
      <c r="E854" s="625"/>
    </row>
    <row r="855" spans="1:5" s="213" customFormat="1" ht="26.25" customHeight="1" x14ac:dyDescent="0.2">
      <c r="A855" s="216"/>
      <c r="B855" s="216"/>
      <c r="C855" s="217"/>
      <c r="D855" s="216"/>
      <c r="E855" s="625"/>
    </row>
    <row r="856" spans="1:5" s="213" customFormat="1" ht="26.25" customHeight="1" x14ac:dyDescent="0.2">
      <c r="A856" s="216"/>
      <c r="B856" s="216"/>
      <c r="C856" s="217"/>
      <c r="D856" s="216"/>
      <c r="E856" s="625"/>
    </row>
    <row r="857" spans="1:5" s="213" customFormat="1" ht="26.25" customHeight="1" x14ac:dyDescent="0.2">
      <c r="A857" s="216"/>
      <c r="B857" s="216"/>
      <c r="C857" s="217"/>
      <c r="D857" s="216"/>
      <c r="E857" s="625"/>
    </row>
    <row r="858" spans="1:5" s="213" customFormat="1" ht="26.25" customHeight="1" x14ac:dyDescent="0.2">
      <c r="A858" s="216"/>
      <c r="B858" s="216"/>
      <c r="C858" s="217"/>
      <c r="D858" s="216"/>
      <c r="E858" s="625"/>
    </row>
    <row r="859" spans="1:5" s="213" customFormat="1" ht="26.25" customHeight="1" x14ac:dyDescent="0.2">
      <c r="A859" s="216"/>
      <c r="B859" s="216"/>
      <c r="C859" s="217"/>
      <c r="D859" s="216"/>
      <c r="E859" s="625"/>
    </row>
    <row r="860" spans="1:5" s="213" customFormat="1" ht="26.25" customHeight="1" x14ac:dyDescent="0.2">
      <c r="A860" s="216"/>
      <c r="B860" s="216"/>
      <c r="C860" s="217"/>
      <c r="D860" s="216"/>
      <c r="E860" s="625"/>
    </row>
    <row r="861" spans="1:5" s="213" customFormat="1" ht="26.25" customHeight="1" x14ac:dyDescent="0.2">
      <c r="A861" s="216"/>
      <c r="B861" s="216"/>
      <c r="C861" s="217"/>
      <c r="D861" s="216"/>
      <c r="E861" s="625"/>
    </row>
    <row r="862" spans="1:5" s="213" customFormat="1" ht="26.25" customHeight="1" x14ac:dyDescent="0.2">
      <c r="A862" s="216"/>
      <c r="B862" s="216"/>
      <c r="C862" s="217"/>
      <c r="D862" s="216"/>
      <c r="E862" s="625"/>
    </row>
    <row r="863" spans="1:5" s="213" customFormat="1" ht="26.25" customHeight="1" x14ac:dyDescent="0.2">
      <c r="A863" s="216"/>
      <c r="B863" s="216"/>
      <c r="C863" s="217"/>
      <c r="D863" s="216"/>
      <c r="E863" s="625"/>
    </row>
    <row r="864" spans="1:5" s="213" customFormat="1" ht="26.25" customHeight="1" x14ac:dyDescent="0.2">
      <c r="A864" s="216"/>
      <c r="B864" s="216"/>
      <c r="C864" s="217"/>
      <c r="D864" s="216"/>
      <c r="E864" s="625"/>
    </row>
    <row r="865" spans="1:5" s="213" customFormat="1" ht="26.25" customHeight="1" x14ac:dyDescent="0.2">
      <c r="A865" s="216"/>
      <c r="B865" s="216"/>
      <c r="C865" s="217"/>
      <c r="D865" s="216"/>
      <c r="E865" s="625"/>
    </row>
    <row r="866" spans="1:5" s="213" customFormat="1" ht="26.25" customHeight="1" x14ac:dyDescent="0.2">
      <c r="A866" s="216"/>
      <c r="B866" s="216"/>
      <c r="C866" s="217"/>
      <c r="D866" s="216"/>
      <c r="E866" s="625"/>
    </row>
    <row r="867" spans="1:5" s="213" customFormat="1" ht="26.25" customHeight="1" x14ac:dyDescent="0.2">
      <c r="A867" s="216"/>
      <c r="B867" s="216"/>
      <c r="C867" s="217"/>
      <c r="D867" s="216"/>
      <c r="E867" s="625"/>
    </row>
    <row r="868" spans="1:5" s="213" customFormat="1" ht="26.25" customHeight="1" x14ac:dyDescent="0.2">
      <c r="A868" s="216"/>
      <c r="B868" s="216"/>
      <c r="C868" s="217"/>
      <c r="D868" s="216"/>
      <c r="E868" s="625"/>
    </row>
    <row r="869" spans="1:5" s="213" customFormat="1" ht="26.25" customHeight="1" x14ac:dyDescent="0.2">
      <c r="A869" s="216"/>
      <c r="B869" s="216"/>
      <c r="C869" s="217"/>
      <c r="D869" s="216"/>
      <c r="E869" s="625"/>
    </row>
    <row r="870" spans="1:5" s="213" customFormat="1" ht="26.25" customHeight="1" x14ac:dyDescent="0.2">
      <c r="A870" s="216"/>
      <c r="B870" s="216"/>
      <c r="C870" s="217"/>
      <c r="D870" s="216"/>
      <c r="E870" s="625"/>
    </row>
    <row r="871" spans="1:5" s="213" customFormat="1" ht="26.25" customHeight="1" x14ac:dyDescent="0.2">
      <c r="A871" s="216"/>
      <c r="B871" s="216"/>
      <c r="C871" s="217"/>
      <c r="D871" s="216"/>
      <c r="E871" s="625"/>
    </row>
    <row r="872" spans="1:5" s="213" customFormat="1" ht="26.25" customHeight="1" x14ac:dyDescent="0.2">
      <c r="A872" s="216"/>
      <c r="B872" s="216"/>
      <c r="C872" s="217"/>
      <c r="D872" s="216"/>
      <c r="E872" s="625"/>
    </row>
    <row r="873" spans="1:5" s="213" customFormat="1" ht="26.25" customHeight="1" x14ac:dyDescent="0.2">
      <c r="A873" s="216"/>
      <c r="B873" s="216"/>
      <c r="C873" s="217"/>
      <c r="D873" s="216"/>
      <c r="E873" s="625"/>
    </row>
    <row r="874" spans="1:5" s="213" customFormat="1" ht="26.25" customHeight="1" x14ac:dyDescent="0.2">
      <c r="A874" s="216"/>
      <c r="B874" s="216"/>
      <c r="C874" s="217"/>
      <c r="D874" s="216"/>
      <c r="E874" s="625"/>
    </row>
    <row r="875" spans="1:5" s="213" customFormat="1" ht="26.25" customHeight="1" x14ac:dyDescent="0.2">
      <c r="A875" s="216"/>
      <c r="B875" s="216"/>
      <c r="C875" s="217"/>
      <c r="D875" s="216"/>
      <c r="E875" s="625"/>
    </row>
    <row r="876" spans="1:5" s="213" customFormat="1" ht="26.25" customHeight="1" x14ac:dyDescent="0.2">
      <c r="A876" s="216"/>
      <c r="B876" s="216"/>
      <c r="C876" s="217"/>
      <c r="D876" s="216"/>
      <c r="E876" s="625"/>
    </row>
    <row r="877" spans="1:5" s="213" customFormat="1" ht="26.25" customHeight="1" x14ac:dyDescent="0.2">
      <c r="A877" s="216"/>
      <c r="B877" s="216"/>
      <c r="C877" s="217"/>
      <c r="D877" s="216"/>
      <c r="E877" s="625"/>
    </row>
    <row r="878" spans="1:5" s="213" customFormat="1" ht="26.25" customHeight="1" x14ac:dyDescent="0.2">
      <c r="A878" s="216"/>
      <c r="B878" s="216"/>
      <c r="C878" s="217"/>
      <c r="D878" s="216"/>
      <c r="E878" s="625"/>
    </row>
    <row r="879" spans="1:5" s="213" customFormat="1" ht="26.25" customHeight="1" x14ac:dyDescent="0.2">
      <c r="A879" s="216"/>
      <c r="B879" s="216"/>
      <c r="C879" s="217"/>
      <c r="D879" s="216"/>
      <c r="E879" s="625"/>
    </row>
    <row r="880" spans="1:5" s="213" customFormat="1" ht="26.25" customHeight="1" x14ac:dyDescent="0.2">
      <c r="A880" s="216"/>
      <c r="B880" s="216"/>
      <c r="C880" s="217"/>
      <c r="D880" s="216"/>
      <c r="E880" s="625"/>
    </row>
    <row r="881" spans="1:5" s="213" customFormat="1" ht="26.25" customHeight="1" x14ac:dyDescent="0.2">
      <c r="A881" s="216"/>
      <c r="B881" s="216"/>
      <c r="C881" s="217"/>
      <c r="D881" s="216"/>
      <c r="E881" s="625"/>
    </row>
    <row r="882" spans="1:5" s="213" customFormat="1" ht="26.25" customHeight="1" x14ac:dyDescent="0.2">
      <c r="A882" s="216"/>
      <c r="B882" s="216"/>
      <c r="C882" s="217"/>
      <c r="D882" s="216"/>
      <c r="E882" s="625"/>
    </row>
    <row r="883" spans="1:5" s="213" customFormat="1" ht="26.25" customHeight="1" x14ac:dyDescent="0.2">
      <c r="A883" s="216"/>
      <c r="B883" s="216"/>
      <c r="C883" s="217"/>
      <c r="D883" s="216"/>
      <c r="E883" s="625"/>
    </row>
    <row r="884" spans="1:5" s="213" customFormat="1" ht="26.25" customHeight="1" x14ac:dyDescent="0.2">
      <c r="A884" s="216"/>
      <c r="B884" s="216"/>
      <c r="C884" s="217"/>
      <c r="D884" s="216"/>
      <c r="E884" s="625"/>
    </row>
    <row r="885" spans="1:5" s="213" customFormat="1" ht="26.25" customHeight="1" x14ac:dyDescent="0.2">
      <c r="A885" s="216"/>
      <c r="B885" s="216"/>
      <c r="C885" s="217"/>
      <c r="D885" s="216"/>
      <c r="E885" s="625"/>
    </row>
    <row r="886" spans="1:5" s="213" customFormat="1" ht="26.25" customHeight="1" x14ac:dyDescent="0.2">
      <c r="A886" s="216"/>
      <c r="B886" s="216"/>
      <c r="C886" s="217"/>
      <c r="D886" s="216"/>
      <c r="E886" s="625"/>
    </row>
    <row r="887" spans="1:5" s="213" customFormat="1" ht="26.25" customHeight="1" x14ac:dyDescent="0.2">
      <c r="A887" s="216"/>
      <c r="B887" s="216"/>
      <c r="C887" s="217"/>
      <c r="D887" s="216"/>
      <c r="E887" s="625"/>
    </row>
    <row r="888" spans="1:5" s="213" customFormat="1" ht="26.25" customHeight="1" x14ac:dyDescent="0.2">
      <c r="A888" s="216"/>
      <c r="B888" s="216"/>
      <c r="C888" s="217"/>
      <c r="D888" s="216"/>
      <c r="E888" s="625"/>
    </row>
    <row r="889" spans="1:5" s="213" customFormat="1" ht="26.25" customHeight="1" x14ac:dyDescent="0.2">
      <c r="A889" s="216"/>
      <c r="B889" s="216"/>
      <c r="C889" s="217"/>
      <c r="D889" s="216"/>
      <c r="E889" s="625"/>
    </row>
    <row r="890" spans="1:5" s="213" customFormat="1" ht="26.25" customHeight="1" x14ac:dyDescent="0.2">
      <c r="A890" s="216"/>
      <c r="B890" s="216"/>
      <c r="C890" s="217"/>
      <c r="D890" s="216"/>
      <c r="E890" s="625"/>
    </row>
    <row r="891" spans="1:5" s="213" customFormat="1" ht="26.25" customHeight="1" x14ac:dyDescent="0.2">
      <c r="A891" s="216"/>
      <c r="B891" s="216"/>
      <c r="C891" s="217"/>
      <c r="D891" s="216"/>
      <c r="E891" s="625"/>
    </row>
    <row r="892" spans="1:5" s="213" customFormat="1" ht="26.25" customHeight="1" x14ac:dyDescent="0.2">
      <c r="A892" s="216"/>
      <c r="B892" s="216"/>
      <c r="C892" s="217"/>
      <c r="D892" s="216"/>
      <c r="E892" s="625"/>
    </row>
    <row r="893" spans="1:5" s="213" customFormat="1" ht="26.25" customHeight="1" x14ac:dyDescent="0.2">
      <c r="A893" s="216"/>
      <c r="B893" s="216"/>
      <c r="C893" s="217"/>
      <c r="D893" s="216"/>
      <c r="E893" s="625"/>
    </row>
    <row r="894" spans="1:5" s="213" customFormat="1" ht="26.25" customHeight="1" x14ac:dyDescent="0.2">
      <c r="A894" s="216"/>
      <c r="B894" s="216"/>
      <c r="C894" s="217"/>
      <c r="D894" s="216"/>
      <c r="E894" s="625"/>
    </row>
    <row r="895" spans="1:5" s="213" customFormat="1" ht="26.25" customHeight="1" x14ac:dyDescent="0.2">
      <c r="A895" s="216"/>
      <c r="B895" s="216"/>
      <c r="C895" s="217"/>
      <c r="D895" s="216"/>
      <c r="E895" s="625"/>
    </row>
    <row r="896" spans="1:5" s="213" customFormat="1" ht="26.25" customHeight="1" x14ac:dyDescent="0.2">
      <c r="A896" s="216"/>
      <c r="B896" s="216"/>
      <c r="C896" s="217"/>
      <c r="D896" s="216"/>
      <c r="E896" s="625"/>
    </row>
    <row r="897" spans="1:5" s="213" customFormat="1" ht="26.25" customHeight="1" x14ac:dyDescent="0.2">
      <c r="A897" s="216"/>
      <c r="B897" s="216"/>
      <c r="C897" s="217"/>
      <c r="D897" s="216"/>
      <c r="E897" s="625"/>
    </row>
    <row r="898" spans="1:5" s="213" customFormat="1" ht="26.25" customHeight="1" x14ac:dyDescent="0.2">
      <c r="A898" s="216"/>
      <c r="B898" s="216"/>
      <c r="C898" s="217"/>
      <c r="D898" s="216"/>
      <c r="E898" s="625"/>
    </row>
    <row r="899" spans="1:5" s="213" customFormat="1" ht="26.25" customHeight="1" x14ac:dyDescent="0.2">
      <c r="A899" s="216"/>
      <c r="B899" s="216"/>
      <c r="C899" s="217"/>
      <c r="D899" s="216"/>
      <c r="E899" s="625"/>
    </row>
    <row r="900" spans="1:5" s="213" customFormat="1" ht="26.25" customHeight="1" x14ac:dyDescent="0.2">
      <c r="A900" s="216"/>
      <c r="B900" s="216"/>
      <c r="C900" s="217"/>
      <c r="D900" s="216"/>
      <c r="E900" s="625"/>
    </row>
    <row r="901" spans="1:5" s="213" customFormat="1" ht="26.25" customHeight="1" x14ac:dyDescent="0.2">
      <c r="A901" s="216"/>
      <c r="B901" s="216"/>
      <c r="C901" s="217"/>
      <c r="D901" s="216"/>
      <c r="E901" s="625"/>
    </row>
    <row r="902" spans="1:5" s="213" customFormat="1" ht="26.25" customHeight="1" x14ac:dyDescent="0.2">
      <c r="A902" s="216"/>
      <c r="B902" s="216"/>
      <c r="C902" s="217"/>
      <c r="D902" s="216"/>
      <c r="E902" s="625"/>
    </row>
    <row r="903" spans="1:5" s="213" customFormat="1" ht="26.25" customHeight="1" x14ac:dyDescent="0.2">
      <c r="A903" s="216"/>
      <c r="B903" s="216"/>
      <c r="C903" s="217"/>
      <c r="D903" s="216"/>
      <c r="E903" s="625"/>
    </row>
    <row r="904" spans="1:5" s="213" customFormat="1" ht="26.25" customHeight="1" x14ac:dyDescent="0.2">
      <c r="A904" s="216"/>
      <c r="B904" s="216"/>
      <c r="C904" s="217"/>
      <c r="D904" s="216"/>
      <c r="E904" s="625"/>
    </row>
    <row r="905" spans="1:5" s="213" customFormat="1" ht="26.25" customHeight="1" x14ac:dyDescent="0.2">
      <c r="A905" s="216"/>
      <c r="B905" s="216"/>
      <c r="C905" s="217"/>
      <c r="D905" s="216"/>
      <c r="E905" s="625"/>
    </row>
    <row r="906" spans="1:5" s="213" customFormat="1" ht="26.25" customHeight="1" x14ac:dyDescent="0.2">
      <c r="A906" s="216"/>
      <c r="B906" s="216"/>
      <c r="C906" s="217"/>
      <c r="D906" s="216"/>
      <c r="E906" s="625"/>
    </row>
    <row r="907" spans="1:5" s="213" customFormat="1" ht="26.25" customHeight="1" x14ac:dyDescent="0.2">
      <c r="A907" s="216"/>
      <c r="B907" s="216"/>
      <c r="C907" s="217"/>
      <c r="D907" s="216"/>
      <c r="E907" s="625"/>
    </row>
    <row r="908" spans="1:5" s="213" customFormat="1" ht="26.25" customHeight="1" x14ac:dyDescent="0.2">
      <c r="A908" s="216"/>
      <c r="B908" s="216"/>
      <c r="C908" s="217"/>
      <c r="D908" s="216"/>
      <c r="E908" s="625"/>
    </row>
    <row r="909" spans="1:5" s="213" customFormat="1" ht="26.25" customHeight="1" x14ac:dyDescent="0.2">
      <c r="A909" s="216"/>
      <c r="B909" s="216"/>
      <c r="C909" s="217"/>
      <c r="D909" s="216"/>
      <c r="E909" s="625"/>
    </row>
    <row r="910" spans="1:5" s="213" customFormat="1" ht="26.25" customHeight="1" x14ac:dyDescent="0.2">
      <c r="A910" s="216"/>
      <c r="B910" s="216"/>
      <c r="C910" s="217"/>
      <c r="D910" s="216"/>
      <c r="E910" s="625"/>
    </row>
    <row r="911" spans="1:5" s="213" customFormat="1" ht="26.25" customHeight="1" x14ac:dyDescent="0.2">
      <c r="A911" s="216"/>
      <c r="B911" s="216"/>
      <c r="C911" s="217"/>
      <c r="D911" s="216"/>
      <c r="E911" s="625"/>
    </row>
    <row r="912" spans="1:5" s="213" customFormat="1" ht="26.25" customHeight="1" x14ac:dyDescent="0.2">
      <c r="A912" s="216"/>
      <c r="B912" s="216"/>
      <c r="C912" s="217"/>
      <c r="D912" s="216"/>
      <c r="E912" s="625"/>
    </row>
    <row r="913" spans="1:5" s="213" customFormat="1" ht="26.25" customHeight="1" x14ac:dyDescent="0.2">
      <c r="A913" s="216"/>
      <c r="B913" s="216"/>
      <c r="C913" s="217"/>
      <c r="D913" s="216"/>
      <c r="E913" s="625"/>
    </row>
    <row r="914" spans="1:5" s="213" customFormat="1" ht="26.25" customHeight="1" x14ac:dyDescent="0.2">
      <c r="A914" s="216"/>
      <c r="B914" s="216"/>
      <c r="C914" s="217"/>
      <c r="D914" s="216"/>
      <c r="E914" s="625"/>
    </row>
    <row r="915" spans="1:5" s="213" customFormat="1" ht="26.25" customHeight="1" x14ac:dyDescent="0.2">
      <c r="A915" s="216"/>
      <c r="B915" s="216"/>
      <c r="C915" s="217"/>
      <c r="D915" s="216"/>
      <c r="E915" s="625"/>
    </row>
    <row r="916" spans="1:5" s="213" customFormat="1" ht="26.25" customHeight="1" x14ac:dyDescent="0.2">
      <c r="A916" s="216"/>
      <c r="B916" s="216"/>
      <c r="C916" s="217"/>
      <c r="D916" s="216"/>
      <c r="E916" s="625"/>
    </row>
    <row r="917" spans="1:5" s="213" customFormat="1" ht="26.25" customHeight="1" x14ac:dyDescent="0.2">
      <c r="A917" s="216"/>
      <c r="B917" s="216"/>
      <c r="C917" s="217"/>
      <c r="D917" s="216"/>
      <c r="E917" s="625"/>
    </row>
    <row r="918" spans="1:5" s="213" customFormat="1" ht="26.25" customHeight="1" x14ac:dyDescent="0.2">
      <c r="A918" s="216"/>
      <c r="B918" s="216"/>
      <c r="C918" s="217"/>
      <c r="D918" s="216"/>
      <c r="E918" s="625"/>
    </row>
    <row r="919" spans="1:5" s="213" customFormat="1" ht="26.25" customHeight="1" x14ac:dyDescent="0.2">
      <c r="A919" s="216"/>
      <c r="B919" s="216"/>
      <c r="C919" s="217"/>
      <c r="D919" s="216"/>
      <c r="E919" s="625"/>
    </row>
    <row r="920" spans="1:5" s="213" customFormat="1" ht="26.25" customHeight="1" x14ac:dyDescent="0.2">
      <c r="A920" s="216"/>
      <c r="B920" s="216"/>
      <c r="C920" s="217"/>
      <c r="D920" s="216"/>
      <c r="E920" s="625"/>
    </row>
    <row r="921" spans="1:5" s="213" customFormat="1" ht="26.25" customHeight="1" x14ac:dyDescent="0.2">
      <c r="A921" s="216"/>
      <c r="B921" s="216"/>
      <c r="C921" s="217"/>
      <c r="D921" s="216"/>
      <c r="E921" s="625"/>
    </row>
    <row r="922" spans="1:5" s="213" customFormat="1" ht="26.25" customHeight="1" x14ac:dyDescent="0.2">
      <c r="A922" s="216"/>
      <c r="B922" s="216"/>
      <c r="C922" s="217"/>
      <c r="D922" s="216"/>
      <c r="E922" s="625"/>
    </row>
    <row r="923" spans="1:5" s="213" customFormat="1" ht="26.25" customHeight="1" x14ac:dyDescent="0.2">
      <c r="A923" s="216"/>
      <c r="B923" s="216"/>
      <c r="C923" s="217"/>
      <c r="D923" s="216"/>
      <c r="E923" s="625"/>
    </row>
    <row r="924" spans="1:5" s="213" customFormat="1" ht="26.25" customHeight="1" x14ac:dyDescent="0.2">
      <c r="A924" s="216"/>
      <c r="B924" s="216"/>
      <c r="C924" s="217"/>
      <c r="D924" s="216"/>
      <c r="E924" s="625"/>
    </row>
    <row r="925" spans="1:5" s="213" customFormat="1" ht="26.25" customHeight="1" x14ac:dyDescent="0.2">
      <c r="A925" s="216"/>
      <c r="B925" s="216"/>
      <c r="C925" s="217"/>
      <c r="D925" s="216"/>
      <c r="E925" s="625"/>
    </row>
    <row r="926" spans="1:5" s="213" customFormat="1" ht="26.25" customHeight="1" x14ac:dyDescent="0.2">
      <c r="A926" s="216"/>
      <c r="B926" s="216"/>
      <c r="C926" s="217"/>
      <c r="D926" s="216"/>
      <c r="E926" s="625"/>
    </row>
    <row r="927" spans="1:5" s="213" customFormat="1" ht="26.25" customHeight="1" x14ac:dyDescent="0.2">
      <c r="A927" s="216"/>
      <c r="B927" s="216"/>
      <c r="C927" s="217"/>
      <c r="D927" s="216"/>
      <c r="E927" s="625"/>
    </row>
    <row r="928" spans="1:5" s="213" customFormat="1" ht="26.25" customHeight="1" x14ac:dyDescent="0.2">
      <c r="A928" s="216"/>
      <c r="B928" s="216"/>
      <c r="C928" s="217"/>
      <c r="D928" s="216"/>
      <c r="E928" s="625"/>
    </row>
    <row r="929" spans="1:5" s="213" customFormat="1" ht="26.25" customHeight="1" x14ac:dyDescent="0.2">
      <c r="A929" s="216"/>
      <c r="B929" s="216"/>
      <c r="C929" s="217"/>
      <c r="D929" s="216"/>
      <c r="E929" s="625"/>
    </row>
    <row r="930" spans="1:5" s="213" customFormat="1" ht="26.25" customHeight="1" x14ac:dyDescent="0.2">
      <c r="A930" s="216"/>
      <c r="B930" s="216"/>
      <c r="C930" s="217"/>
      <c r="D930" s="216"/>
      <c r="E930" s="625"/>
    </row>
    <row r="931" spans="1:5" s="213" customFormat="1" ht="26.25" customHeight="1" x14ac:dyDescent="0.2">
      <c r="A931" s="216"/>
      <c r="B931" s="216"/>
      <c r="C931" s="217"/>
      <c r="D931" s="216"/>
      <c r="E931" s="625"/>
    </row>
    <row r="932" spans="1:5" s="213" customFormat="1" ht="26.25" customHeight="1" x14ac:dyDescent="0.2">
      <c r="A932" s="216"/>
      <c r="B932" s="216"/>
      <c r="C932" s="217"/>
      <c r="D932" s="216"/>
      <c r="E932" s="625"/>
    </row>
    <row r="933" spans="1:5" s="213" customFormat="1" ht="26.25" customHeight="1" x14ac:dyDescent="0.2">
      <c r="A933" s="216"/>
      <c r="B933" s="216"/>
      <c r="C933" s="217"/>
      <c r="D933" s="216"/>
      <c r="E933" s="625"/>
    </row>
    <row r="934" spans="1:5" s="213" customFormat="1" ht="26.25" customHeight="1" x14ac:dyDescent="0.2">
      <c r="A934" s="216"/>
      <c r="B934" s="216"/>
      <c r="C934" s="217"/>
      <c r="D934" s="216"/>
      <c r="E934" s="625"/>
    </row>
    <row r="935" spans="1:5" s="213" customFormat="1" ht="26.25" customHeight="1" x14ac:dyDescent="0.2">
      <c r="A935" s="216"/>
      <c r="B935" s="216"/>
      <c r="C935" s="217"/>
      <c r="D935" s="216"/>
      <c r="E935" s="625"/>
    </row>
    <row r="936" spans="1:5" s="213" customFormat="1" ht="26.25" customHeight="1" x14ac:dyDescent="0.2">
      <c r="A936" s="216"/>
      <c r="B936" s="216"/>
      <c r="C936" s="217"/>
      <c r="D936" s="216"/>
      <c r="E936" s="625"/>
    </row>
    <row r="937" spans="1:5" s="213" customFormat="1" ht="26.25" customHeight="1" x14ac:dyDescent="0.2">
      <c r="A937" s="216"/>
      <c r="B937" s="216"/>
      <c r="C937" s="217"/>
      <c r="D937" s="216"/>
      <c r="E937" s="625"/>
    </row>
    <row r="938" spans="1:5" s="213" customFormat="1" ht="26.25" customHeight="1" x14ac:dyDescent="0.2">
      <c r="A938" s="216"/>
      <c r="B938" s="216"/>
      <c r="C938" s="217"/>
      <c r="D938" s="216"/>
      <c r="E938" s="625"/>
    </row>
    <row r="939" spans="1:5" s="213" customFormat="1" ht="26.25" customHeight="1" x14ac:dyDescent="0.2">
      <c r="A939" s="216"/>
      <c r="B939" s="216"/>
      <c r="C939" s="217"/>
      <c r="D939" s="216"/>
      <c r="E939" s="625"/>
    </row>
    <row r="940" spans="1:5" s="213" customFormat="1" ht="26.25" customHeight="1" x14ac:dyDescent="0.2">
      <c r="A940" s="216"/>
      <c r="B940" s="216"/>
      <c r="C940" s="217"/>
      <c r="D940" s="216"/>
      <c r="E940" s="625"/>
    </row>
    <row r="941" spans="1:5" s="213" customFormat="1" ht="26.25" customHeight="1" x14ac:dyDescent="0.2">
      <c r="A941" s="216"/>
      <c r="B941" s="216"/>
      <c r="C941" s="217"/>
      <c r="D941" s="216"/>
      <c r="E941" s="625"/>
    </row>
    <row r="942" spans="1:5" s="213" customFormat="1" ht="26.25" customHeight="1" x14ac:dyDescent="0.2">
      <c r="A942" s="216"/>
      <c r="B942" s="216"/>
      <c r="C942" s="217"/>
      <c r="D942" s="216"/>
      <c r="E942" s="625"/>
    </row>
    <row r="943" spans="1:5" s="213" customFormat="1" ht="26.25" customHeight="1" x14ac:dyDescent="0.2">
      <c r="A943" s="216"/>
      <c r="B943" s="216"/>
      <c r="C943" s="217"/>
      <c r="D943" s="216"/>
      <c r="E943" s="625"/>
    </row>
    <row r="944" spans="1:5" s="213" customFormat="1" ht="26.25" customHeight="1" x14ac:dyDescent="0.2">
      <c r="A944" s="216"/>
      <c r="B944" s="216"/>
      <c r="C944" s="217"/>
      <c r="D944" s="216"/>
      <c r="E944" s="625"/>
    </row>
    <row r="945" spans="1:5" s="213" customFormat="1" ht="26.25" customHeight="1" x14ac:dyDescent="0.2">
      <c r="A945" s="216"/>
      <c r="B945" s="216"/>
      <c r="C945" s="217"/>
      <c r="D945" s="216"/>
      <c r="E945" s="625"/>
    </row>
    <row r="946" spans="1:5" s="213" customFormat="1" ht="26.25" customHeight="1" x14ac:dyDescent="0.2">
      <c r="A946" s="216"/>
      <c r="B946" s="216"/>
      <c r="C946" s="217"/>
      <c r="D946" s="216"/>
      <c r="E946" s="625"/>
    </row>
    <row r="947" spans="1:5" s="213" customFormat="1" ht="26.25" customHeight="1" x14ac:dyDescent="0.2">
      <c r="A947" s="216"/>
      <c r="B947" s="216"/>
      <c r="C947" s="217"/>
      <c r="D947" s="216"/>
      <c r="E947" s="625"/>
    </row>
    <row r="948" spans="1:5" s="213" customFormat="1" ht="26.25" customHeight="1" x14ac:dyDescent="0.2">
      <c r="A948" s="216"/>
      <c r="B948" s="216"/>
      <c r="C948" s="217"/>
      <c r="D948" s="216"/>
      <c r="E948" s="625"/>
    </row>
    <row r="949" spans="1:5" s="213" customFormat="1" ht="26.25" customHeight="1" x14ac:dyDescent="0.2">
      <c r="A949" s="216"/>
      <c r="B949" s="216"/>
      <c r="C949" s="217"/>
      <c r="D949" s="216"/>
      <c r="E949" s="625"/>
    </row>
    <row r="950" spans="1:5" s="213" customFormat="1" ht="26.25" customHeight="1" x14ac:dyDescent="0.2">
      <c r="A950" s="216"/>
      <c r="B950" s="216"/>
      <c r="C950" s="217"/>
      <c r="D950" s="216"/>
      <c r="E950" s="625"/>
    </row>
    <row r="951" spans="1:5" s="213" customFormat="1" ht="26.25" customHeight="1" x14ac:dyDescent="0.2">
      <c r="A951" s="216"/>
      <c r="B951" s="216"/>
      <c r="C951" s="217"/>
      <c r="D951" s="216"/>
      <c r="E951" s="625"/>
    </row>
    <row r="952" spans="1:5" s="213" customFormat="1" ht="26.25" customHeight="1" x14ac:dyDescent="0.2">
      <c r="A952" s="216"/>
      <c r="B952" s="216"/>
      <c r="C952" s="217"/>
      <c r="D952" s="216"/>
      <c r="E952" s="625"/>
    </row>
    <row r="953" spans="1:5" s="213" customFormat="1" ht="26.25" customHeight="1" x14ac:dyDescent="0.2">
      <c r="A953" s="216"/>
      <c r="B953" s="216"/>
      <c r="C953" s="217"/>
      <c r="D953" s="216"/>
      <c r="E953" s="625"/>
    </row>
    <row r="954" spans="1:5" s="213" customFormat="1" ht="26.25" customHeight="1" x14ac:dyDescent="0.2">
      <c r="A954" s="216"/>
      <c r="B954" s="216"/>
      <c r="C954" s="217"/>
      <c r="D954" s="216"/>
      <c r="E954" s="625"/>
    </row>
    <row r="955" spans="1:5" s="213" customFormat="1" ht="26.25" customHeight="1" x14ac:dyDescent="0.2">
      <c r="A955" s="216"/>
      <c r="B955" s="216"/>
      <c r="C955" s="217"/>
      <c r="D955" s="216"/>
      <c r="E955" s="625"/>
    </row>
    <row r="956" spans="1:5" s="213" customFormat="1" ht="26.25" customHeight="1" x14ac:dyDescent="0.2">
      <c r="A956" s="216"/>
      <c r="B956" s="216"/>
      <c r="C956" s="217"/>
      <c r="D956" s="216"/>
      <c r="E956" s="625"/>
    </row>
    <row r="957" spans="1:5" s="213" customFormat="1" ht="26.25" customHeight="1" x14ac:dyDescent="0.2">
      <c r="A957" s="216"/>
      <c r="B957" s="216"/>
      <c r="C957" s="217"/>
      <c r="D957" s="216"/>
      <c r="E957" s="625"/>
    </row>
    <row r="958" spans="1:5" s="213" customFormat="1" ht="26.25" customHeight="1" x14ac:dyDescent="0.2">
      <c r="A958" s="216"/>
      <c r="B958" s="216"/>
      <c r="C958" s="217"/>
      <c r="D958" s="216"/>
      <c r="E958" s="625"/>
    </row>
    <row r="959" spans="1:5" s="213" customFormat="1" ht="26.25" customHeight="1" x14ac:dyDescent="0.2">
      <c r="A959" s="216"/>
      <c r="B959" s="216"/>
      <c r="C959" s="217"/>
      <c r="D959" s="216"/>
      <c r="E959" s="625"/>
    </row>
    <row r="960" spans="1:5" s="213" customFormat="1" ht="26.25" customHeight="1" x14ac:dyDescent="0.2">
      <c r="A960" s="216"/>
      <c r="B960" s="216"/>
      <c r="C960" s="217"/>
      <c r="D960" s="216"/>
      <c r="E960" s="625"/>
    </row>
    <row r="961" spans="1:5" s="213" customFormat="1" ht="26.25" customHeight="1" x14ac:dyDescent="0.2">
      <c r="A961" s="216"/>
      <c r="B961" s="216"/>
      <c r="C961" s="217"/>
      <c r="D961" s="216"/>
      <c r="E961" s="625"/>
    </row>
    <row r="962" spans="1:5" s="213" customFormat="1" ht="26.25" customHeight="1" x14ac:dyDescent="0.2">
      <c r="A962" s="216"/>
      <c r="B962" s="216"/>
      <c r="C962" s="217"/>
      <c r="D962" s="216"/>
      <c r="E962" s="625"/>
    </row>
    <row r="963" spans="1:5" s="213" customFormat="1" ht="26.25" customHeight="1" x14ac:dyDescent="0.2">
      <c r="A963" s="216"/>
      <c r="B963" s="216"/>
      <c r="C963" s="217"/>
      <c r="D963" s="216"/>
      <c r="E963" s="625"/>
    </row>
    <row r="964" spans="1:5" s="213" customFormat="1" ht="26.25" customHeight="1" x14ac:dyDescent="0.2">
      <c r="A964" s="216"/>
      <c r="B964" s="216"/>
      <c r="C964" s="217"/>
      <c r="D964" s="216"/>
      <c r="E964" s="625"/>
    </row>
    <row r="965" spans="1:5" s="213" customFormat="1" ht="26.25" customHeight="1" x14ac:dyDescent="0.2">
      <c r="A965" s="216"/>
      <c r="B965" s="216"/>
      <c r="C965" s="217"/>
      <c r="D965" s="216"/>
      <c r="E965" s="625"/>
    </row>
    <row r="966" spans="1:5" s="213" customFormat="1" ht="26.25" customHeight="1" x14ac:dyDescent="0.2">
      <c r="A966" s="216"/>
      <c r="B966" s="216"/>
      <c r="C966" s="217"/>
      <c r="D966" s="216"/>
      <c r="E966" s="625"/>
    </row>
    <row r="967" spans="1:5" s="213" customFormat="1" ht="26.25" customHeight="1" x14ac:dyDescent="0.2">
      <c r="A967" s="216"/>
      <c r="B967" s="216"/>
      <c r="C967" s="217"/>
      <c r="D967" s="216"/>
      <c r="E967" s="625"/>
    </row>
    <row r="968" spans="1:5" s="213" customFormat="1" ht="26.25" customHeight="1" x14ac:dyDescent="0.2">
      <c r="A968" s="216"/>
      <c r="B968" s="216"/>
      <c r="C968" s="217"/>
      <c r="D968" s="216"/>
      <c r="E968" s="625"/>
    </row>
    <row r="969" spans="1:5" s="213" customFormat="1" ht="26.25" customHeight="1" x14ac:dyDescent="0.2">
      <c r="A969" s="216"/>
      <c r="B969" s="216"/>
      <c r="C969" s="217"/>
      <c r="D969" s="216"/>
      <c r="E969" s="625"/>
    </row>
    <row r="970" spans="1:5" s="213" customFormat="1" ht="26.25" customHeight="1" x14ac:dyDescent="0.2">
      <c r="A970" s="216"/>
      <c r="B970" s="216"/>
      <c r="C970" s="217"/>
      <c r="D970" s="216"/>
      <c r="E970" s="625"/>
    </row>
    <row r="971" spans="1:5" s="213" customFormat="1" ht="26.25" customHeight="1" x14ac:dyDescent="0.2">
      <c r="A971" s="216"/>
      <c r="B971" s="216"/>
      <c r="C971" s="217"/>
      <c r="D971" s="216"/>
      <c r="E971" s="625"/>
    </row>
    <row r="972" spans="1:5" s="213" customFormat="1" ht="26.25" customHeight="1" x14ac:dyDescent="0.2">
      <c r="A972" s="216"/>
      <c r="B972" s="216"/>
      <c r="C972" s="217"/>
      <c r="D972" s="216"/>
      <c r="E972" s="625"/>
    </row>
    <row r="973" spans="1:5" s="213" customFormat="1" ht="26.25" customHeight="1" x14ac:dyDescent="0.2">
      <c r="A973" s="216"/>
      <c r="B973" s="216"/>
      <c r="C973" s="217"/>
      <c r="D973" s="216"/>
      <c r="E973" s="625"/>
    </row>
    <row r="974" spans="1:5" s="213" customFormat="1" ht="26.25" customHeight="1" x14ac:dyDescent="0.2">
      <c r="A974" s="216"/>
      <c r="B974" s="216"/>
      <c r="C974" s="217"/>
      <c r="D974" s="216"/>
      <c r="E974" s="625"/>
    </row>
    <row r="975" spans="1:5" s="213" customFormat="1" ht="26.25" customHeight="1" x14ac:dyDescent="0.2">
      <c r="A975" s="216"/>
      <c r="B975" s="216"/>
      <c r="C975" s="217"/>
      <c r="D975" s="216"/>
      <c r="E975" s="625"/>
    </row>
    <row r="976" spans="1:5" s="213" customFormat="1" ht="26.25" customHeight="1" x14ac:dyDescent="0.2">
      <c r="A976" s="216"/>
      <c r="B976" s="216"/>
      <c r="C976" s="217"/>
      <c r="D976" s="216"/>
      <c r="E976" s="625"/>
    </row>
    <row r="977" spans="1:5" s="213" customFormat="1" ht="26.25" customHeight="1" x14ac:dyDescent="0.2">
      <c r="A977" s="216"/>
      <c r="B977" s="216"/>
      <c r="C977" s="217"/>
      <c r="D977" s="216"/>
      <c r="E977" s="625"/>
    </row>
    <row r="978" spans="1:5" s="213" customFormat="1" ht="26.25" customHeight="1" x14ac:dyDescent="0.2">
      <c r="A978" s="216"/>
      <c r="B978" s="216"/>
      <c r="C978" s="217"/>
      <c r="D978" s="216"/>
      <c r="E978" s="625"/>
    </row>
    <row r="979" spans="1:5" s="213" customFormat="1" ht="26.25" customHeight="1" x14ac:dyDescent="0.2">
      <c r="A979" s="216"/>
      <c r="B979" s="216"/>
      <c r="C979" s="217"/>
      <c r="D979" s="216"/>
      <c r="E979" s="625"/>
    </row>
    <row r="980" spans="1:5" s="213" customFormat="1" ht="26.25" customHeight="1" x14ac:dyDescent="0.2">
      <c r="A980" s="216"/>
      <c r="B980" s="216"/>
      <c r="C980" s="217"/>
      <c r="D980" s="216"/>
      <c r="E980" s="625"/>
    </row>
    <row r="981" spans="1:5" s="213" customFormat="1" ht="26.25" customHeight="1" x14ac:dyDescent="0.2">
      <c r="A981" s="216"/>
      <c r="B981" s="216"/>
      <c r="C981" s="217"/>
      <c r="D981" s="216"/>
      <c r="E981" s="625"/>
    </row>
    <row r="982" spans="1:5" s="213" customFormat="1" ht="26.25" customHeight="1" x14ac:dyDescent="0.2">
      <c r="A982" s="216"/>
      <c r="B982" s="216"/>
      <c r="C982" s="217"/>
      <c r="D982" s="216"/>
      <c r="E982" s="625"/>
    </row>
    <row r="983" spans="1:5" s="213" customFormat="1" ht="26.25" customHeight="1" x14ac:dyDescent="0.2">
      <c r="A983" s="216"/>
      <c r="B983" s="216"/>
      <c r="C983" s="217"/>
      <c r="D983" s="216"/>
      <c r="E983" s="625"/>
    </row>
    <row r="984" spans="1:5" s="213" customFormat="1" ht="26.25" customHeight="1" x14ac:dyDescent="0.2">
      <c r="A984" s="216"/>
      <c r="B984" s="216"/>
      <c r="C984" s="217"/>
      <c r="D984" s="216"/>
      <c r="E984" s="625"/>
    </row>
    <row r="985" spans="1:5" s="213" customFormat="1" ht="26.25" customHeight="1" x14ac:dyDescent="0.2">
      <c r="A985" s="216"/>
      <c r="B985" s="216"/>
      <c r="C985" s="217"/>
      <c r="D985" s="216"/>
      <c r="E985" s="625"/>
    </row>
    <row r="986" spans="1:5" s="213" customFormat="1" ht="26.25" customHeight="1" x14ac:dyDescent="0.2">
      <c r="A986" s="216"/>
      <c r="B986" s="216"/>
      <c r="C986" s="217"/>
      <c r="D986" s="216"/>
      <c r="E986" s="625"/>
    </row>
    <row r="987" spans="1:5" s="213" customFormat="1" ht="26.25" customHeight="1" x14ac:dyDescent="0.2">
      <c r="A987" s="216"/>
      <c r="B987" s="216"/>
      <c r="C987" s="217"/>
      <c r="D987" s="216"/>
      <c r="E987" s="625"/>
    </row>
    <row r="988" spans="1:5" s="213" customFormat="1" ht="26.25" customHeight="1" x14ac:dyDescent="0.2">
      <c r="A988" s="216"/>
      <c r="B988" s="216"/>
      <c r="C988" s="217"/>
      <c r="D988" s="216"/>
      <c r="E988" s="625"/>
    </row>
    <row r="989" spans="1:5" s="213" customFormat="1" ht="26.25" customHeight="1" x14ac:dyDescent="0.2">
      <c r="A989" s="216"/>
      <c r="B989" s="216"/>
      <c r="C989" s="217"/>
      <c r="D989" s="216"/>
      <c r="E989" s="625"/>
    </row>
    <row r="990" spans="1:5" s="213" customFormat="1" ht="26.25" customHeight="1" x14ac:dyDescent="0.2">
      <c r="A990" s="216"/>
      <c r="B990" s="216"/>
      <c r="C990" s="217"/>
      <c r="D990" s="216"/>
      <c r="E990" s="625"/>
    </row>
    <row r="991" spans="1:5" s="213" customFormat="1" ht="26.25" customHeight="1" x14ac:dyDescent="0.2">
      <c r="A991" s="216"/>
      <c r="B991" s="216"/>
      <c r="C991" s="217"/>
      <c r="D991" s="216"/>
      <c r="E991" s="625"/>
    </row>
    <row r="992" spans="1:5" s="213" customFormat="1" ht="26.25" customHeight="1" x14ac:dyDescent="0.2">
      <c r="A992" s="216"/>
      <c r="B992" s="216"/>
      <c r="C992" s="217"/>
      <c r="D992" s="216"/>
      <c r="E992" s="625"/>
    </row>
    <row r="993" spans="1:5" s="213" customFormat="1" ht="26.25" customHeight="1" x14ac:dyDescent="0.2">
      <c r="A993" s="216"/>
      <c r="B993" s="216"/>
      <c r="C993" s="217"/>
      <c r="D993" s="216"/>
      <c r="E993" s="625"/>
    </row>
    <row r="994" spans="1:5" s="213" customFormat="1" ht="26.25" customHeight="1" x14ac:dyDescent="0.2">
      <c r="A994" s="216"/>
      <c r="B994" s="216"/>
      <c r="C994" s="217"/>
      <c r="D994" s="216"/>
      <c r="E994" s="625"/>
    </row>
    <row r="995" spans="1:5" s="213" customFormat="1" ht="26.25" customHeight="1" x14ac:dyDescent="0.2">
      <c r="A995" s="216"/>
      <c r="B995" s="216"/>
      <c r="C995" s="217"/>
      <c r="D995" s="216"/>
      <c r="E995" s="625"/>
    </row>
    <row r="996" spans="1:5" s="213" customFormat="1" ht="26.25" customHeight="1" x14ac:dyDescent="0.2">
      <c r="A996" s="216"/>
      <c r="B996" s="216"/>
      <c r="C996" s="217"/>
      <c r="D996" s="216"/>
      <c r="E996" s="625"/>
    </row>
    <row r="997" spans="1:5" s="213" customFormat="1" ht="26.25" customHeight="1" x14ac:dyDescent="0.2">
      <c r="A997" s="216"/>
      <c r="B997" s="216"/>
      <c r="C997" s="217"/>
      <c r="D997" s="216"/>
      <c r="E997" s="625"/>
    </row>
    <row r="998" spans="1:5" s="213" customFormat="1" ht="26.25" customHeight="1" x14ac:dyDescent="0.2">
      <c r="A998" s="216"/>
      <c r="B998" s="216"/>
      <c r="C998" s="217"/>
      <c r="D998" s="216"/>
      <c r="E998" s="625"/>
    </row>
    <row r="999" spans="1:5" s="213" customFormat="1" ht="26.25" customHeight="1" x14ac:dyDescent="0.2">
      <c r="A999" s="216"/>
      <c r="B999" s="216"/>
      <c r="C999" s="217"/>
      <c r="D999" s="216"/>
      <c r="E999" s="625"/>
    </row>
    <row r="1000" spans="1:5" s="213" customFormat="1" ht="26.25" customHeight="1" x14ac:dyDescent="0.2">
      <c r="A1000" s="216"/>
      <c r="B1000" s="216"/>
      <c r="C1000" s="217"/>
      <c r="D1000" s="216"/>
      <c r="E1000" s="625"/>
    </row>
    <row r="1001" spans="1:5" s="213" customFormat="1" ht="26.25" customHeight="1" x14ac:dyDescent="0.2">
      <c r="A1001" s="216"/>
      <c r="B1001" s="216"/>
      <c r="C1001" s="217"/>
      <c r="D1001" s="216"/>
      <c r="E1001" s="625"/>
    </row>
    <row r="1002" spans="1:5" s="213" customFormat="1" ht="26.25" customHeight="1" x14ac:dyDescent="0.2">
      <c r="A1002" s="216"/>
      <c r="B1002" s="216"/>
      <c r="C1002" s="217"/>
      <c r="D1002" s="216"/>
      <c r="E1002" s="625"/>
    </row>
    <row r="1003" spans="1:5" s="213" customFormat="1" ht="26.25" customHeight="1" x14ac:dyDescent="0.2">
      <c r="A1003" s="216"/>
      <c r="B1003" s="216"/>
      <c r="C1003" s="217"/>
      <c r="D1003" s="216"/>
      <c r="E1003" s="625"/>
    </row>
    <row r="1004" spans="1:5" s="213" customFormat="1" ht="26.25" customHeight="1" x14ac:dyDescent="0.2">
      <c r="A1004" s="216"/>
      <c r="B1004" s="216"/>
      <c r="C1004" s="217"/>
      <c r="D1004" s="216"/>
      <c r="E1004" s="625"/>
    </row>
    <row r="1005" spans="1:5" s="213" customFormat="1" ht="26.25" customHeight="1" x14ac:dyDescent="0.2">
      <c r="A1005" s="216"/>
      <c r="B1005" s="216"/>
      <c r="C1005" s="217"/>
      <c r="D1005" s="216"/>
      <c r="E1005" s="625"/>
    </row>
    <row r="1006" spans="1:5" s="213" customFormat="1" ht="26.25" customHeight="1" x14ac:dyDescent="0.2">
      <c r="A1006" s="216"/>
      <c r="B1006" s="216"/>
      <c r="C1006" s="217"/>
      <c r="D1006" s="216"/>
      <c r="E1006" s="625"/>
    </row>
    <row r="1007" spans="1:5" s="213" customFormat="1" ht="26.25" customHeight="1" x14ac:dyDescent="0.2">
      <c r="A1007" s="216"/>
      <c r="B1007" s="216"/>
      <c r="C1007" s="217"/>
      <c r="D1007" s="216"/>
      <c r="E1007" s="625"/>
    </row>
    <row r="1008" spans="1:5" s="213" customFormat="1" ht="26.25" customHeight="1" x14ac:dyDescent="0.2">
      <c r="A1008" s="216"/>
      <c r="B1008" s="216"/>
      <c r="C1008" s="217"/>
      <c r="D1008" s="216"/>
      <c r="E1008" s="625"/>
    </row>
    <row r="1009" spans="1:5" s="213" customFormat="1" ht="26.25" customHeight="1" x14ac:dyDescent="0.2">
      <c r="A1009" s="216"/>
      <c r="B1009" s="216"/>
      <c r="C1009" s="217"/>
      <c r="D1009" s="216"/>
      <c r="E1009" s="625"/>
    </row>
    <row r="1010" spans="1:5" s="213" customFormat="1" ht="26.25" customHeight="1" x14ac:dyDescent="0.2">
      <c r="A1010" s="216"/>
      <c r="B1010" s="216"/>
      <c r="C1010" s="217"/>
      <c r="D1010" s="216"/>
      <c r="E1010" s="625"/>
    </row>
    <row r="1011" spans="1:5" s="213" customFormat="1" ht="26.25" customHeight="1" x14ac:dyDescent="0.2">
      <c r="A1011" s="216"/>
      <c r="B1011" s="216"/>
      <c r="C1011" s="217"/>
      <c r="D1011" s="216"/>
      <c r="E1011" s="625"/>
    </row>
    <row r="1012" spans="1:5" s="213" customFormat="1" ht="26.25" customHeight="1" x14ac:dyDescent="0.2">
      <c r="A1012" s="216"/>
      <c r="B1012" s="216"/>
      <c r="C1012" s="217"/>
      <c r="D1012" s="216"/>
      <c r="E1012" s="625"/>
    </row>
    <row r="1013" spans="1:5" s="213" customFormat="1" ht="26.25" customHeight="1" x14ac:dyDescent="0.2">
      <c r="A1013" s="216"/>
      <c r="B1013" s="216"/>
      <c r="C1013" s="217"/>
      <c r="D1013" s="216"/>
      <c r="E1013" s="625"/>
    </row>
    <row r="1014" spans="1:5" s="213" customFormat="1" ht="26.25" customHeight="1" x14ac:dyDescent="0.2">
      <c r="A1014" s="216"/>
      <c r="B1014" s="216"/>
      <c r="C1014" s="217"/>
      <c r="D1014" s="216"/>
      <c r="E1014" s="625"/>
    </row>
    <row r="1015" spans="1:5" s="213" customFormat="1" ht="26.25" customHeight="1" x14ac:dyDescent="0.2">
      <c r="A1015" s="216"/>
      <c r="B1015" s="216"/>
      <c r="C1015" s="217"/>
      <c r="D1015" s="216"/>
      <c r="E1015" s="625"/>
    </row>
    <row r="1016" spans="1:5" s="213" customFormat="1" ht="26.25" customHeight="1" x14ac:dyDescent="0.2">
      <c r="A1016" s="216"/>
      <c r="B1016" s="216"/>
      <c r="C1016" s="217"/>
      <c r="D1016" s="216"/>
      <c r="E1016" s="625"/>
    </row>
    <row r="1017" spans="1:5" s="213" customFormat="1" ht="26.25" customHeight="1" x14ac:dyDescent="0.2">
      <c r="A1017" s="216"/>
      <c r="B1017" s="216"/>
      <c r="C1017" s="217"/>
      <c r="D1017" s="216"/>
      <c r="E1017" s="625"/>
    </row>
    <row r="1018" spans="1:5" s="213" customFormat="1" ht="26.25" customHeight="1" x14ac:dyDescent="0.2">
      <c r="A1018" s="216"/>
      <c r="B1018" s="216"/>
      <c r="C1018" s="217"/>
      <c r="D1018" s="216"/>
      <c r="E1018" s="625"/>
    </row>
    <row r="1019" spans="1:5" s="213" customFormat="1" ht="26.25" customHeight="1" x14ac:dyDescent="0.2">
      <c r="A1019" s="216"/>
      <c r="B1019" s="216"/>
      <c r="C1019" s="217"/>
      <c r="D1019" s="216"/>
      <c r="E1019" s="625"/>
    </row>
    <row r="1020" spans="1:5" s="213" customFormat="1" ht="26.25" customHeight="1" x14ac:dyDescent="0.2">
      <c r="A1020" s="216"/>
      <c r="B1020" s="216"/>
      <c r="C1020" s="217"/>
      <c r="D1020" s="216"/>
      <c r="E1020" s="625"/>
    </row>
    <row r="1021" spans="1:5" s="213" customFormat="1" ht="26.25" customHeight="1" x14ac:dyDescent="0.2">
      <c r="A1021" s="216"/>
      <c r="B1021" s="216"/>
      <c r="C1021" s="217"/>
      <c r="D1021" s="216"/>
      <c r="E1021" s="625"/>
    </row>
    <row r="1022" spans="1:5" s="213" customFormat="1" ht="26.25" customHeight="1" x14ac:dyDescent="0.2">
      <c r="A1022" s="216"/>
      <c r="B1022" s="216"/>
      <c r="C1022" s="217"/>
      <c r="D1022" s="216"/>
      <c r="E1022" s="625"/>
    </row>
    <row r="1023" spans="1:5" s="213" customFormat="1" ht="26.25" customHeight="1" x14ac:dyDescent="0.2">
      <c r="A1023" s="216"/>
      <c r="B1023" s="216"/>
      <c r="C1023" s="217"/>
      <c r="D1023" s="216"/>
      <c r="E1023" s="625"/>
    </row>
    <row r="1024" spans="1:5" s="213" customFormat="1" ht="26.25" customHeight="1" x14ac:dyDescent="0.2">
      <c r="A1024" s="216"/>
      <c r="B1024" s="216"/>
      <c r="C1024" s="217"/>
      <c r="D1024" s="216"/>
      <c r="E1024" s="625"/>
    </row>
    <row r="1025" spans="1:5" s="213" customFormat="1" ht="26.25" customHeight="1" x14ac:dyDescent="0.2">
      <c r="A1025" s="216"/>
      <c r="B1025" s="216"/>
      <c r="C1025" s="217"/>
      <c r="D1025" s="216"/>
      <c r="E1025" s="625"/>
    </row>
    <row r="1026" spans="1:5" s="213" customFormat="1" ht="26.25" customHeight="1" x14ac:dyDescent="0.2">
      <c r="A1026" s="216"/>
      <c r="B1026" s="216"/>
      <c r="C1026" s="217"/>
      <c r="D1026" s="216"/>
      <c r="E1026" s="625"/>
    </row>
    <row r="1027" spans="1:5" s="213" customFormat="1" ht="26.25" customHeight="1" x14ac:dyDescent="0.2">
      <c r="A1027" s="216"/>
      <c r="B1027" s="216"/>
      <c r="C1027" s="217"/>
      <c r="D1027" s="216"/>
      <c r="E1027" s="625"/>
    </row>
    <row r="1028" spans="1:5" s="213" customFormat="1" ht="26.25" customHeight="1" x14ac:dyDescent="0.2">
      <c r="A1028" s="216"/>
      <c r="B1028" s="216"/>
      <c r="C1028" s="217"/>
      <c r="D1028" s="216"/>
      <c r="E1028" s="625"/>
    </row>
    <row r="1029" spans="1:5" s="213" customFormat="1" ht="26.25" customHeight="1" x14ac:dyDescent="0.2">
      <c r="A1029" s="216"/>
      <c r="B1029" s="216"/>
      <c r="C1029" s="217"/>
      <c r="D1029" s="216"/>
      <c r="E1029" s="625"/>
    </row>
    <row r="1030" spans="1:5" s="213" customFormat="1" ht="26.25" customHeight="1" x14ac:dyDescent="0.2">
      <c r="A1030" s="216"/>
      <c r="B1030" s="216"/>
      <c r="C1030" s="217"/>
      <c r="D1030" s="216"/>
      <c r="E1030" s="625"/>
    </row>
    <row r="1031" spans="1:5" s="213" customFormat="1" ht="26.25" customHeight="1" x14ac:dyDescent="0.2">
      <c r="A1031" s="216"/>
      <c r="B1031" s="216"/>
      <c r="C1031" s="217"/>
      <c r="D1031" s="216"/>
      <c r="E1031" s="625"/>
    </row>
    <row r="1032" spans="1:5" s="213" customFormat="1" ht="26.25" customHeight="1" x14ac:dyDescent="0.2">
      <c r="A1032" s="216"/>
      <c r="B1032" s="216"/>
      <c r="C1032" s="217"/>
      <c r="D1032" s="216"/>
      <c r="E1032" s="625"/>
    </row>
    <row r="1033" spans="1:5" s="213" customFormat="1" ht="26.25" customHeight="1" x14ac:dyDescent="0.2">
      <c r="A1033" s="216"/>
      <c r="B1033" s="216"/>
      <c r="C1033" s="217"/>
      <c r="D1033" s="216"/>
      <c r="E1033" s="625"/>
    </row>
    <row r="1034" spans="1:5" s="213" customFormat="1" ht="26.25" customHeight="1" x14ac:dyDescent="0.2">
      <c r="A1034" s="216"/>
      <c r="B1034" s="216"/>
      <c r="C1034" s="217"/>
      <c r="D1034" s="216"/>
      <c r="E1034" s="625"/>
    </row>
    <row r="1035" spans="1:5" s="213" customFormat="1" ht="26.25" customHeight="1" x14ac:dyDescent="0.2">
      <c r="A1035" s="216"/>
      <c r="B1035" s="216"/>
      <c r="C1035" s="217"/>
      <c r="D1035" s="216"/>
      <c r="E1035" s="625"/>
    </row>
    <row r="1036" spans="1:5" s="213" customFormat="1" ht="26.25" customHeight="1" x14ac:dyDescent="0.2">
      <c r="A1036" s="216"/>
      <c r="B1036" s="216"/>
      <c r="C1036" s="217"/>
      <c r="D1036" s="216"/>
      <c r="E1036" s="625"/>
    </row>
    <row r="1037" spans="1:5" s="213" customFormat="1" ht="26.25" customHeight="1" x14ac:dyDescent="0.2">
      <c r="A1037" s="216"/>
      <c r="B1037" s="216"/>
      <c r="C1037" s="217"/>
      <c r="D1037" s="216"/>
      <c r="E1037" s="625"/>
    </row>
    <row r="1038" spans="1:5" ht="26.25" customHeight="1" x14ac:dyDescent="0.2">
      <c r="A1038" s="220"/>
      <c r="B1038" s="220"/>
      <c r="C1038" s="206"/>
      <c r="D1038" s="220"/>
      <c r="E1038" s="376"/>
    </row>
  </sheetData>
  <sheetProtection selectLockedCells="1" selectUnlockedCells="1"/>
  <mergeCells count="17">
    <mergeCell ref="B95:C95"/>
    <mergeCell ref="C5:C13"/>
    <mergeCell ref="C14:C23"/>
    <mergeCell ref="C24:C26"/>
    <mergeCell ref="C56:C63"/>
    <mergeCell ref="C64:C68"/>
    <mergeCell ref="C69:C74"/>
    <mergeCell ref="C49:C52"/>
    <mergeCell ref="C53:C55"/>
    <mergeCell ref="C27:C32"/>
    <mergeCell ref="C33:C37"/>
    <mergeCell ref="B94:C94"/>
    <mergeCell ref="C44:C48"/>
    <mergeCell ref="C75:C78"/>
    <mergeCell ref="C81:C85"/>
    <mergeCell ref="C41:C43"/>
    <mergeCell ref="C86:C91"/>
  </mergeCells>
  <phoneticPr fontId="32" type="noConversion"/>
  <pageMargins left="0.15748031496062992" right="0.15748031496062992" top="0.15748031496062992" bottom="0.15748031496062992" header="0.15748031496062992" footer="0.15748031496062992"/>
  <pageSetup paperSize="9" scale="90" firstPageNumber="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7"/>
  <sheetViews>
    <sheetView topLeftCell="A4" zoomScaleNormal="100" workbookViewId="0">
      <selection activeCell="D7" sqref="D7"/>
    </sheetView>
  </sheetViews>
  <sheetFormatPr defaultRowHeight="12.75" x14ac:dyDescent="0.2"/>
  <cols>
    <col min="1" max="1" width="1.85546875" style="8" customWidth="1"/>
    <col min="2" max="2" width="4.85546875" style="8" customWidth="1"/>
    <col min="3" max="3" width="21.7109375" style="8" customWidth="1"/>
    <col min="4" max="4" width="13.5703125" style="8" customWidth="1"/>
    <col min="5" max="16384" width="9.140625" style="8"/>
  </cols>
  <sheetData>
    <row r="1" spans="1:5" s="22" customFormat="1" x14ac:dyDescent="0.2"/>
    <row r="2" spans="1:5" s="22" customFormat="1" x14ac:dyDescent="0.2"/>
    <row r="3" spans="1:5" s="15" customFormat="1" ht="12.75" customHeight="1" x14ac:dyDescent="0.2"/>
    <row r="4" spans="1:5" s="58" customFormat="1" ht="21" customHeight="1" x14ac:dyDescent="0.2">
      <c r="C4" s="56"/>
    </row>
    <row r="5" spans="1:5" ht="39.75" customHeight="1" x14ac:dyDescent="0.2">
      <c r="B5" s="546" t="s">
        <v>251</v>
      </c>
      <c r="C5" s="546"/>
      <c r="D5" s="546"/>
      <c r="E5" s="546"/>
    </row>
    <row r="6" spans="1:5" x14ac:dyDescent="0.2">
      <c r="C6" s="54"/>
    </row>
    <row r="7" spans="1:5" x14ac:dyDescent="0.2">
      <c r="D7" s="47" t="s">
        <v>317</v>
      </c>
    </row>
    <row r="8" spans="1:5" ht="54" customHeight="1" x14ac:dyDescent="0.2">
      <c r="B8" s="261" t="s">
        <v>20</v>
      </c>
      <c r="C8" s="261" t="s">
        <v>1</v>
      </c>
      <c r="D8" s="237" t="s">
        <v>334</v>
      </c>
    </row>
    <row r="9" spans="1:5" s="6" customFormat="1" ht="36" customHeight="1" x14ac:dyDescent="0.2">
      <c r="B9" s="260">
        <v>1</v>
      </c>
      <c r="C9" s="188" t="s">
        <v>8</v>
      </c>
      <c r="D9" s="5">
        <v>2151940.7799999998</v>
      </c>
    </row>
    <row r="10" spans="1:5" s="6" customFormat="1" ht="34.5" customHeight="1" x14ac:dyDescent="0.2">
      <c r="B10" s="260">
        <v>2</v>
      </c>
      <c r="C10" s="188" t="s">
        <v>85</v>
      </c>
      <c r="D10" s="5">
        <v>81402.94</v>
      </c>
    </row>
    <row r="11" spans="1:5" s="3" customFormat="1" ht="35.25" customHeight="1" x14ac:dyDescent="0.2">
      <c r="B11" s="174"/>
      <c r="C11" s="174" t="s">
        <v>7</v>
      </c>
      <c r="D11" s="174">
        <v>2233343.7199999997</v>
      </c>
    </row>
    <row r="12" spans="1:5" s="6" customFormat="1" x14ac:dyDescent="0.2"/>
    <row r="13" spans="1:5" s="18" customFormat="1" x14ac:dyDescent="0.2"/>
    <row r="14" spans="1:5" s="23" customFormat="1" x14ac:dyDescent="0.2">
      <c r="A14" s="14"/>
      <c r="B14" s="58"/>
      <c r="C14" s="53"/>
    </row>
    <row r="15" spans="1:5" s="15" customFormat="1" x14ac:dyDescent="0.2">
      <c r="A15" s="13"/>
      <c r="B15" s="58"/>
      <c r="C15" s="39"/>
    </row>
    <row r="16" spans="1:5" s="50" customFormat="1" x14ac:dyDescent="0.2">
      <c r="A16" s="23"/>
      <c r="B16" s="58"/>
      <c r="C16" s="58"/>
    </row>
    <row r="17" spans="2:2" s="58" customFormat="1" x14ac:dyDescent="0.2">
      <c r="B17" s="56"/>
    </row>
  </sheetData>
  <sheetProtection selectLockedCells="1" selectUnlockedCells="1"/>
  <mergeCells count="1">
    <mergeCell ref="B5:E5"/>
  </mergeCells>
  <phoneticPr fontId="32" type="noConversion"/>
  <pageMargins left="0.15748031496063" right="0.196850393700787" top="0.23622047244094499" bottom="0.196850393700787" header="0.23622047244094499" footer="0.196850393700787"/>
  <pageSetup paperSize="9" scale="90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28"/>
  <sheetViews>
    <sheetView workbookViewId="0">
      <pane ySplit="4" topLeftCell="A17" activePane="bottomLeft" state="frozen"/>
      <selection activeCell="J27" sqref="J27"/>
      <selection pane="bottomLeft" activeCell="E3" sqref="E3"/>
    </sheetView>
  </sheetViews>
  <sheetFormatPr defaultRowHeight="12.75" x14ac:dyDescent="0.2"/>
  <cols>
    <col min="1" max="1" width="9.7109375" customWidth="1"/>
    <col min="2" max="2" width="8.5703125" customWidth="1"/>
    <col min="3" max="3" width="34.7109375" style="195" customWidth="1"/>
    <col min="4" max="4" width="39.5703125" style="215" customWidth="1"/>
    <col min="5" max="5" width="26" style="11" customWidth="1"/>
    <col min="6" max="6" width="10.140625" bestFit="1" customWidth="1"/>
  </cols>
  <sheetData>
    <row r="1" spans="2:6" ht="21" customHeight="1" x14ac:dyDescent="0.2"/>
    <row r="2" spans="2:6" ht="18.75" customHeight="1" x14ac:dyDescent="0.2">
      <c r="B2" s="195" t="s">
        <v>224</v>
      </c>
    </row>
    <row r="3" spans="2:6" ht="16.5" customHeight="1" thickBot="1" x14ac:dyDescent="0.25">
      <c r="E3" s="47" t="s">
        <v>317</v>
      </c>
    </row>
    <row r="4" spans="2:6" s="208" customFormat="1" ht="42.75" customHeight="1" thickBot="1" x14ac:dyDescent="0.25">
      <c r="B4" s="418" t="s">
        <v>20</v>
      </c>
      <c r="C4" s="426" t="s">
        <v>219</v>
      </c>
      <c r="D4" s="112" t="s">
        <v>13</v>
      </c>
      <c r="E4" s="593" t="s">
        <v>334</v>
      </c>
    </row>
    <row r="5" spans="2:6" ht="25.5" x14ac:dyDescent="0.2">
      <c r="B5" s="211">
        <v>1</v>
      </c>
      <c r="C5" s="547" t="s">
        <v>234</v>
      </c>
      <c r="D5" s="297" t="s">
        <v>215</v>
      </c>
      <c r="E5" s="641">
        <v>20000</v>
      </c>
    </row>
    <row r="6" spans="2:6" x14ac:dyDescent="0.2">
      <c r="B6" s="201">
        <v>2</v>
      </c>
      <c r="C6" s="547"/>
      <c r="D6" s="16" t="s">
        <v>51</v>
      </c>
      <c r="E6" s="641">
        <v>62644</v>
      </c>
    </row>
    <row r="7" spans="2:6" ht="25.5" x14ac:dyDescent="0.2">
      <c r="B7" s="201">
        <v>3</v>
      </c>
      <c r="C7" s="548"/>
      <c r="D7" s="280" t="s">
        <v>155</v>
      </c>
      <c r="E7" s="641">
        <v>85000</v>
      </c>
    </row>
    <row r="8" spans="2:6" s="195" customFormat="1" ht="13.5" thickBot="1" x14ac:dyDescent="0.25">
      <c r="B8" s="202"/>
      <c r="C8" s="203"/>
      <c r="D8" s="210" t="s">
        <v>7</v>
      </c>
      <c r="E8" s="642">
        <v>167644</v>
      </c>
    </row>
    <row r="9" spans="2:6" ht="16.5" customHeight="1" x14ac:dyDescent="0.2">
      <c r="B9" s="211">
        <v>1</v>
      </c>
      <c r="C9" s="547" t="s">
        <v>235</v>
      </c>
      <c r="D9" s="297" t="s">
        <v>232</v>
      </c>
      <c r="E9" s="641">
        <v>146686</v>
      </c>
    </row>
    <row r="10" spans="2:6" ht="22.5" customHeight="1" x14ac:dyDescent="0.2">
      <c r="B10" s="201">
        <v>2</v>
      </c>
      <c r="C10" s="547"/>
      <c r="D10" s="16" t="s">
        <v>51</v>
      </c>
      <c r="E10" s="641">
        <v>212810</v>
      </c>
    </row>
    <row r="11" spans="2:6" ht="25.5" x14ac:dyDescent="0.2">
      <c r="B11" s="201">
        <v>3</v>
      </c>
      <c r="C11" s="548"/>
      <c r="D11" s="280" t="s">
        <v>155</v>
      </c>
      <c r="E11" s="641">
        <v>91000</v>
      </c>
    </row>
    <row r="12" spans="2:6" s="195" customFormat="1" ht="13.5" thickBot="1" x14ac:dyDescent="0.25">
      <c r="B12" s="202"/>
      <c r="C12" s="203"/>
      <c r="D12" s="210" t="s">
        <v>7</v>
      </c>
      <c r="E12" s="642">
        <v>450496</v>
      </c>
    </row>
    <row r="13" spans="2:6" ht="25.9" customHeight="1" x14ac:dyDescent="0.2">
      <c r="B13" s="209">
        <v>1</v>
      </c>
      <c r="C13" s="549" t="s">
        <v>236</v>
      </c>
      <c r="D13" s="312" t="s">
        <v>232</v>
      </c>
      <c r="E13" s="641">
        <v>286624.76773722627</v>
      </c>
      <c r="F13" s="181"/>
    </row>
    <row r="14" spans="2:6" ht="18.75" customHeight="1" x14ac:dyDescent="0.2">
      <c r="B14" s="201">
        <v>2</v>
      </c>
      <c r="C14" s="547"/>
      <c r="D14" s="16" t="s">
        <v>51</v>
      </c>
      <c r="E14" s="641">
        <v>412217.7416058394</v>
      </c>
      <c r="F14" s="181"/>
    </row>
    <row r="15" spans="2:6" ht="31.5" customHeight="1" x14ac:dyDescent="0.2">
      <c r="B15" s="201">
        <v>3</v>
      </c>
      <c r="C15" s="548"/>
      <c r="D15" s="280" t="s">
        <v>155</v>
      </c>
      <c r="E15" s="641">
        <v>66865.310656934307</v>
      </c>
      <c r="F15" s="181"/>
    </row>
    <row r="16" spans="2:6" s="195" customFormat="1" ht="13.5" thickBot="1" x14ac:dyDescent="0.25">
      <c r="B16" s="202"/>
      <c r="C16" s="203"/>
      <c r="D16" s="210" t="s">
        <v>7</v>
      </c>
      <c r="E16" s="642">
        <v>765707.82</v>
      </c>
    </row>
    <row r="17" spans="2:5" ht="19.5" customHeight="1" x14ac:dyDescent="0.2">
      <c r="B17" s="209">
        <v>1</v>
      </c>
      <c r="C17" s="549" t="s">
        <v>237</v>
      </c>
      <c r="D17" s="312" t="s">
        <v>232</v>
      </c>
      <c r="E17" s="641">
        <v>210000</v>
      </c>
    </row>
    <row r="18" spans="2:5" ht="18.75" customHeight="1" x14ac:dyDescent="0.2">
      <c r="B18" s="201">
        <v>2</v>
      </c>
      <c r="C18" s="547"/>
      <c r="D18" s="16" t="s">
        <v>51</v>
      </c>
      <c r="E18" s="641">
        <v>283456</v>
      </c>
    </row>
    <row r="19" spans="2:5" ht="24.75" customHeight="1" x14ac:dyDescent="0.2">
      <c r="B19" s="201">
        <v>3</v>
      </c>
      <c r="C19" s="548"/>
      <c r="D19" s="280" t="s">
        <v>155</v>
      </c>
      <c r="E19" s="641">
        <v>264400</v>
      </c>
    </row>
    <row r="20" spans="2:5" s="195" customFormat="1" ht="13.5" thickBot="1" x14ac:dyDescent="0.25">
      <c r="B20" s="202"/>
      <c r="C20" s="203"/>
      <c r="D20" s="210" t="s">
        <v>7</v>
      </c>
      <c r="E20" s="642">
        <v>757856</v>
      </c>
    </row>
    <row r="21" spans="2:5" x14ac:dyDescent="0.2">
      <c r="B21" s="211">
        <v>1</v>
      </c>
      <c r="C21" s="547" t="s">
        <v>238</v>
      </c>
      <c r="D21" s="297" t="s">
        <v>232</v>
      </c>
      <c r="E21" s="641">
        <v>292568</v>
      </c>
    </row>
    <row r="22" spans="2:5" x14ac:dyDescent="0.2">
      <c r="B22" s="201">
        <v>2</v>
      </c>
      <c r="C22" s="547"/>
      <c r="D22" s="16" t="s">
        <v>51</v>
      </c>
      <c r="E22" s="641">
        <v>70382</v>
      </c>
    </row>
    <row r="23" spans="2:5" ht="25.5" x14ac:dyDescent="0.2">
      <c r="B23" s="201">
        <v>3</v>
      </c>
      <c r="C23" s="548"/>
      <c r="D23" s="280" t="s">
        <v>155</v>
      </c>
      <c r="E23" s="641">
        <v>380000</v>
      </c>
    </row>
    <row r="24" spans="2:5" s="195" customFormat="1" ht="13.5" thickBot="1" x14ac:dyDescent="0.25">
      <c r="B24" s="202"/>
      <c r="C24" s="203"/>
      <c r="D24" s="210" t="s">
        <v>7</v>
      </c>
      <c r="E24" s="642">
        <v>742950</v>
      </c>
    </row>
    <row r="25" spans="2:5" ht="37.5" customHeight="1" x14ac:dyDescent="0.2">
      <c r="B25" s="209">
        <v>1</v>
      </c>
      <c r="C25" s="549" t="s">
        <v>239</v>
      </c>
      <c r="D25" s="297" t="s">
        <v>232</v>
      </c>
      <c r="E25" s="641">
        <v>1723093</v>
      </c>
    </row>
    <row r="26" spans="2:5" ht="21" customHeight="1" x14ac:dyDescent="0.2">
      <c r="B26" s="201">
        <v>2</v>
      </c>
      <c r="C26" s="547"/>
      <c r="D26" s="16" t="s">
        <v>51</v>
      </c>
      <c r="E26" s="641">
        <v>969000</v>
      </c>
    </row>
    <row r="27" spans="2:5" ht="25.5" x14ac:dyDescent="0.2">
      <c r="B27" s="201">
        <v>3</v>
      </c>
      <c r="C27" s="548"/>
      <c r="D27" s="280" t="s">
        <v>155</v>
      </c>
      <c r="E27" s="641">
        <v>1141366</v>
      </c>
    </row>
    <row r="28" spans="2:5" s="195" customFormat="1" ht="13.5" thickBot="1" x14ac:dyDescent="0.25">
      <c r="B28" s="202"/>
      <c r="C28" s="203"/>
      <c r="D28" s="210" t="s">
        <v>7</v>
      </c>
      <c r="E28" s="642">
        <v>3833459</v>
      </c>
    </row>
  </sheetData>
  <mergeCells count="6">
    <mergeCell ref="C5:C7"/>
    <mergeCell ref="C9:C11"/>
    <mergeCell ref="C13:C15"/>
    <mergeCell ref="C17:C19"/>
    <mergeCell ref="C21:C23"/>
    <mergeCell ref="C25:C27"/>
  </mergeCells>
  <pageMargins left="0.15748031496062992" right="0.15748031496062992" top="0.27559055118110237" bottom="0.23" header="0.27559055118110237" footer="0.17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workbookViewId="0">
      <selection activeCell="D9" sqref="D9"/>
    </sheetView>
  </sheetViews>
  <sheetFormatPr defaultRowHeight="22.5" customHeight="1" x14ac:dyDescent="0.2"/>
  <cols>
    <col min="1" max="1" width="2.28515625" style="84" customWidth="1"/>
    <col min="2" max="2" width="9.5703125" style="84" customWidth="1"/>
    <col min="3" max="3" width="29" style="84" customWidth="1"/>
    <col min="4" max="4" width="16.7109375" style="84" customWidth="1"/>
    <col min="5" max="6" width="9.140625" style="84"/>
    <col min="7" max="7" width="13.85546875" style="84" customWidth="1"/>
    <col min="8" max="16384" width="9.140625" style="84"/>
  </cols>
  <sheetData>
    <row r="1" spans="1:4" s="22" customFormat="1" ht="12.75" x14ac:dyDescent="0.2"/>
    <row r="2" spans="1:4" s="22" customFormat="1" ht="12.75" x14ac:dyDescent="0.2"/>
    <row r="3" spans="1:4" s="22" customFormat="1" ht="12.75" x14ac:dyDescent="0.2"/>
    <row r="4" spans="1:4" s="15" customFormat="1" ht="12.75" x14ac:dyDescent="0.2">
      <c r="A4" s="21"/>
      <c r="B4" s="21"/>
      <c r="C4" s="21"/>
    </row>
    <row r="5" spans="1:4" s="15" customFormat="1" ht="12.75" x14ac:dyDescent="0.2">
      <c r="A5" s="21"/>
      <c r="B5" s="21"/>
      <c r="C5" s="21"/>
    </row>
    <row r="6" spans="1:4" s="78" customFormat="1" ht="12.75" x14ac:dyDescent="0.2">
      <c r="A6" s="79"/>
      <c r="B6" s="101" t="s">
        <v>167</v>
      </c>
    </row>
    <row r="7" spans="1:4" s="78" customFormat="1" ht="12.75" x14ac:dyDescent="0.2">
      <c r="A7" s="79"/>
      <c r="B7" s="159"/>
      <c r="C7" s="79"/>
    </row>
    <row r="8" spans="1:4" s="78" customFormat="1" ht="12.75" x14ac:dyDescent="0.2">
      <c r="A8" s="79"/>
      <c r="B8" s="159"/>
      <c r="C8" s="79"/>
    </row>
    <row r="9" spans="1:4" s="78" customFormat="1" ht="22.5" customHeight="1" thickBot="1" x14ac:dyDescent="0.25">
      <c r="A9" s="79"/>
      <c r="B9" s="79"/>
      <c r="C9" s="79"/>
      <c r="D9" s="47" t="s">
        <v>317</v>
      </c>
    </row>
    <row r="10" spans="1:4" s="81" customFormat="1" ht="48" customHeight="1" x14ac:dyDescent="0.2">
      <c r="A10" s="80"/>
      <c r="B10" s="422" t="s">
        <v>21</v>
      </c>
      <c r="C10" s="410" t="s">
        <v>13</v>
      </c>
      <c r="D10" s="593" t="s">
        <v>334</v>
      </c>
    </row>
    <row r="11" spans="1:4" s="71" customFormat="1" ht="42" customHeight="1" x14ac:dyDescent="0.2">
      <c r="A11" s="158"/>
      <c r="B11" s="407">
        <v>1</v>
      </c>
      <c r="C11" s="82" t="s">
        <v>67</v>
      </c>
      <c r="D11" s="82">
        <v>31496.36</v>
      </c>
    </row>
    <row r="12" spans="1:4" s="71" customFormat="1" ht="28.5" customHeight="1" x14ac:dyDescent="0.2">
      <c r="A12" s="158"/>
      <c r="B12" s="407">
        <v>2</v>
      </c>
      <c r="C12" s="16" t="s">
        <v>49</v>
      </c>
      <c r="D12" s="82">
        <v>8313.77</v>
      </c>
    </row>
    <row r="13" spans="1:4" s="71" customFormat="1" ht="22.5" customHeight="1" x14ac:dyDescent="0.2">
      <c r="A13" s="158"/>
      <c r="B13" s="407">
        <v>3</v>
      </c>
      <c r="C13" s="82" t="s">
        <v>68</v>
      </c>
      <c r="D13" s="82">
        <v>11333.47</v>
      </c>
    </row>
    <row r="14" spans="1:4" s="71" customFormat="1" ht="35.25" customHeight="1" x14ac:dyDescent="0.2">
      <c r="A14" s="158"/>
      <c r="B14" s="407">
        <v>4</v>
      </c>
      <c r="C14" s="5" t="s">
        <v>61</v>
      </c>
      <c r="D14" s="82">
        <v>1078.3699999999999</v>
      </c>
    </row>
    <row r="15" spans="1:4" s="71" customFormat="1" ht="22.5" customHeight="1" x14ac:dyDescent="0.2">
      <c r="A15" s="158"/>
      <c r="B15" s="407">
        <v>5</v>
      </c>
      <c r="C15" s="113" t="s">
        <v>51</v>
      </c>
      <c r="D15" s="82">
        <v>900</v>
      </c>
    </row>
    <row r="16" spans="1:4" s="71" customFormat="1" ht="22.5" customHeight="1" x14ac:dyDescent="0.2">
      <c r="A16" s="158"/>
      <c r="B16" s="407">
        <v>6</v>
      </c>
      <c r="C16" s="92" t="s">
        <v>66</v>
      </c>
      <c r="D16" s="82">
        <v>100</v>
      </c>
    </row>
    <row r="17" spans="1:7" s="81" customFormat="1" ht="22.5" customHeight="1" thickBot="1" x14ac:dyDescent="0.25">
      <c r="A17" s="80"/>
      <c r="B17" s="408"/>
      <c r="C17" s="409" t="s">
        <v>7</v>
      </c>
      <c r="D17" s="412">
        <v>53221.970000000008</v>
      </c>
    </row>
    <row r="18" spans="1:7" s="81" customFormat="1" ht="22.5" customHeight="1" x14ac:dyDescent="0.2">
      <c r="B18" s="83"/>
      <c r="C18" s="83"/>
    </row>
    <row r="19" spans="1:7" s="19" customFormat="1" ht="12.75" x14ac:dyDescent="0.2">
      <c r="B19" s="490"/>
      <c r="C19" s="490"/>
      <c r="D19" s="20"/>
    </row>
    <row r="20" spans="1:7" s="19" customFormat="1" ht="12.75" x14ac:dyDescent="0.2">
      <c r="B20" s="163"/>
      <c r="C20" s="470"/>
      <c r="D20" s="256"/>
    </row>
    <row r="21" spans="1:7" s="7" customFormat="1" ht="12.75" x14ac:dyDescent="0.2">
      <c r="B21" s="124"/>
      <c r="C21" s="163"/>
      <c r="G21" s="256"/>
    </row>
    <row r="22" spans="1:7" s="30" customFormat="1" ht="22.5" customHeight="1" x14ac:dyDescent="0.2">
      <c r="B22" s="124"/>
      <c r="C22" s="124"/>
      <c r="D22" s="31"/>
      <c r="G22" s="7"/>
    </row>
    <row r="23" spans="1:7" s="126" customFormat="1" ht="22.5" customHeight="1" x14ac:dyDescent="0.2">
      <c r="B23" s="24"/>
      <c r="C23" s="24"/>
      <c r="G23" s="31"/>
    </row>
    <row r="24" spans="1:7" s="15" customFormat="1" ht="22.5" customHeight="1" x14ac:dyDescent="0.2">
      <c r="A24" s="13"/>
      <c r="B24" s="58"/>
      <c r="C24" s="39"/>
      <c r="G24" s="126"/>
    </row>
    <row r="25" spans="1:7" s="23" customFormat="1" ht="22.5" customHeight="1" x14ac:dyDescent="0.2">
      <c r="A25" s="20"/>
      <c r="B25" s="52"/>
      <c r="C25" s="24"/>
    </row>
    <row r="26" spans="1:7" s="23" customFormat="1" ht="22.5" customHeight="1" x14ac:dyDescent="0.2">
      <c r="A26" s="14"/>
      <c r="B26" s="52"/>
      <c r="C26" s="21"/>
    </row>
    <row r="27" spans="1:7" s="23" customFormat="1" ht="22.5" customHeight="1" x14ac:dyDescent="0.2">
      <c r="A27" s="14"/>
      <c r="B27" s="58"/>
      <c r="C27" s="53"/>
    </row>
    <row r="28" spans="1:7" s="15" customFormat="1" ht="22.5" customHeight="1" x14ac:dyDescent="0.2">
      <c r="A28" s="13"/>
      <c r="B28" s="58"/>
      <c r="C28" s="39"/>
    </row>
    <row r="29" spans="1:7" s="50" customFormat="1" ht="22.5" customHeight="1" x14ac:dyDescent="0.2">
      <c r="A29" s="23"/>
      <c r="B29" s="58"/>
      <c r="C29" s="58"/>
    </row>
    <row r="30" spans="1:7" s="15" customFormat="1" ht="22.5" customHeight="1" x14ac:dyDescent="0.2">
      <c r="B30" s="106"/>
      <c r="C30" s="12"/>
    </row>
  </sheetData>
  <mergeCells count="1">
    <mergeCell ref="B19:C19"/>
  </mergeCells>
  <phoneticPr fontId="32" type="noConversion"/>
  <pageMargins left="0.15748031496063" right="0.15748031496063" top="0.27559055118110198" bottom="0.15748031496063" header="0.23622047244094499" footer="0.236220472440944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zoomScaleNormal="100" workbookViewId="0">
      <selection activeCell="E10" sqref="E10"/>
    </sheetView>
  </sheetViews>
  <sheetFormatPr defaultRowHeight="12.75" x14ac:dyDescent="0.2"/>
  <cols>
    <col min="1" max="1" width="1.42578125" style="43" customWidth="1"/>
    <col min="2" max="2" width="5" style="44" customWidth="1"/>
    <col min="3" max="3" width="40.42578125" style="43" customWidth="1"/>
    <col min="4" max="4" width="13.28515625" style="43" hidden="1" customWidth="1"/>
    <col min="5" max="5" width="19" style="43" customWidth="1"/>
    <col min="6" max="16384" width="9.140625" style="43"/>
  </cols>
  <sheetData>
    <row r="1" spans="2:5" s="58" customFormat="1" x14ac:dyDescent="0.2">
      <c r="C1" s="56"/>
      <c r="D1" s="56"/>
    </row>
    <row r="2" spans="2:5" s="39" customFormat="1" x14ac:dyDescent="0.2">
      <c r="C2" s="67"/>
      <c r="D2" s="67"/>
    </row>
    <row r="3" spans="2:5" s="18" customFormat="1" x14ac:dyDescent="0.2"/>
    <row r="4" spans="2:5" s="18" customFormat="1" x14ac:dyDescent="0.2"/>
    <row r="7" spans="2:5" x14ac:dyDescent="0.2">
      <c r="B7" s="29" t="s">
        <v>43</v>
      </c>
      <c r="D7" s="29"/>
    </row>
    <row r="8" spans="2:5" x14ac:dyDescent="0.2">
      <c r="B8" s="9"/>
    </row>
    <row r="9" spans="2:5" x14ac:dyDescent="0.2">
      <c r="C9" s="9"/>
      <c r="D9" s="9"/>
    </row>
    <row r="10" spans="2:5" s="47" customFormat="1" x14ac:dyDescent="0.2">
      <c r="B10" s="45"/>
      <c r="C10" s="46"/>
      <c r="D10" s="46"/>
      <c r="E10" s="47" t="s">
        <v>317</v>
      </c>
    </row>
    <row r="11" spans="2:5" s="47" customFormat="1" ht="54" customHeight="1" x14ac:dyDescent="0.2">
      <c r="B11" s="244" t="s">
        <v>21</v>
      </c>
      <c r="C11" s="243" t="s">
        <v>1</v>
      </c>
      <c r="D11" s="238" t="s">
        <v>271</v>
      </c>
      <c r="E11" s="237" t="s">
        <v>316</v>
      </c>
    </row>
    <row r="12" spans="2:5" ht="29.25" customHeight="1" x14ac:dyDescent="0.2">
      <c r="B12" s="244">
        <v>1</v>
      </c>
      <c r="C12" s="40" t="s">
        <v>17</v>
      </c>
      <c r="D12" s="40"/>
      <c r="E12" s="175">
        <v>0</v>
      </c>
    </row>
    <row r="13" spans="2:5" ht="27" customHeight="1" x14ac:dyDescent="0.2">
      <c r="B13" s="244">
        <v>2</v>
      </c>
      <c r="C13" s="228" t="s">
        <v>155</v>
      </c>
      <c r="D13" s="40"/>
      <c r="E13" s="175">
        <v>1747.9200000000019</v>
      </c>
    </row>
    <row r="14" spans="2:5" s="39" customFormat="1" ht="28.5" customHeight="1" x14ac:dyDescent="0.2">
      <c r="B14" s="244">
        <v>3</v>
      </c>
      <c r="C14" s="245" t="s">
        <v>208</v>
      </c>
      <c r="D14" s="246"/>
      <c r="E14" s="175">
        <v>0</v>
      </c>
    </row>
    <row r="15" spans="2:5" s="39" customFormat="1" ht="28.5" customHeight="1" x14ac:dyDescent="0.2">
      <c r="B15" s="244">
        <v>4</v>
      </c>
      <c r="C15" s="246" t="s">
        <v>34</v>
      </c>
      <c r="D15" s="246"/>
      <c r="E15" s="175">
        <v>0</v>
      </c>
    </row>
    <row r="16" spans="2:5" s="47" customFormat="1" ht="21" customHeight="1" x14ac:dyDescent="0.2">
      <c r="B16" s="244"/>
      <c r="C16" s="237" t="s">
        <v>7</v>
      </c>
      <c r="D16" s="193">
        <v>11000</v>
      </c>
      <c r="E16" s="235">
        <v>1747.9200000000019</v>
      </c>
    </row>
    <row r="17" spans="1:4" s="47" customFormat="1" x14ac:dyDescent="0.2">
      <c r="B17" s="48"/>
      <c r="C17" s="49"/>
      <c r="D17" s="51"/>
    </row>
    <row r="18" spans="1:4" s="47" customFormat="1" x14ac:dyDescent="0.2">
      <c r="B18" s="48"/>
      <c r="C18" s="49"/>
      <c r="D18" s="51"/>
    </row>
    <row r="19" spans="1:4" s="15" customFormat="1" ht="12.75" customHeight="1" x14ac:dyDescent="0.2">
      <c r="A19" s="13"/>
      <c r="B19" s="490"/>
      <c r="C19" s="490"/>
      <c r="D19" s="268"/>
    </row>
    <row r="20" spans="1:4" s="23" customFormat="1" x14ac:dyDescent="0.2">
      <c r="A20" s="15"/>
      <c r="B20" s="163"/>
      <c r="C20" s="163"/>
      <c r="D20" s="268"/>
    </row>
    <row r="21" spans="1:4" s="23" customFormat="1" ht="12.75" customHeight="1" x14ac:dyDescent="0.2">
      <c r="A21" s="36"/>
      <c r="C21" s="100"/>
      <c r="D21" s="268"/>
    </row>
    <row r="22" spans="1:4" s="23" customFormat="1" ht="17.25" customHeight="1" x14ac:dyDescent="0.2">
      <c r="A22" s="20"/>
      <c r="B22" s="24"/>
    </row>
    <row r="23" spans="1:4" s="23" customFormat="1" x14ac:dyDescent="0.2">
      <c r="A23" s="20"/>
      <c r="B23" s="52"/>
      <c r="C23" s="24"/>
      <c r="D23" s="24"/>
    </row>
    <row r="24" spans="1:4" s="23" customFormat="1" x14ac:dyDescent="0.2">
      <c r="A24" s="14"/>
      <c r="B24" s="52"/>
      <c r="C24" s="21"/>
      <c r="D24" s="21"/>
    </row>
    <row r="25" spans="1:4" s="23" customFormat="1" x14ac:dyDescent="0.2">
      <c r="A25" s="14"/>
      <c r="B25" s="58"/>
      <c r="C25" s="53"/>
      <c r="D25" s="53"/>
    </row>
    <row r="26" spans="1:4" s="15" customFormat="1" x14ac:dyDescent="0.2">
      <c r="A26" s="13"/>
      <c r="B26" s="58"/>
      <c r="C26" s="39"/>
      <c r="D26" s="39"/>
    </row>
    <row r="27" spans="1:4" s="50" customFormat="1" x14ac:dyDescent="0.2">
      <c r="A27" s="23"/>
      <c r="B27" s="58"/>
      <c r="C27" s="58"/>
      <c r="D27" s="160"/>
    </row>
    <row r="28" spans="1:4" s="84" customFormat="1" x14ac:dyDescent="0.2">
      <c r="C28" s="197"/>
      <c r="D28" s="198"/>
    </row>
    <row r="29" spans="1:4" s="50" customFormat="1" x14ac:dyDescent="0.2">
      <c r="B29" s="66"/>
    </row>
    <row r="30" spans="1:4" s="58" customFormat="1" x14ac:dyDescent="0.2"/>
  </sheetData>
  <mergeCells count="1">
    <mergeCell ref="B19:C19"/>
  </mergeCells>
  <phoneticPr fontId="32" type="noConversion"/>
  <pageMargins left="0.15748031496062992" right="0.19685039370078741" top="0.35433070866141736" bottom="0.35433070866141736" header="0.31496062992125984" footer="0.35433070866141736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8"/>
  <sheetViews>
    <sheetView topLeftCell="A4" zoomScaleNormal="100" workbookViewId="0">
      <selection activeCell="D6" sqref="D6"/>
    </sheetView>
  </sheetViews>
  <sheetFormatPr defaultRowHeight="12.75" x14ac:dyDescent="0.2"/>
  <cols>
    <col min="1" max="1" width="1.85546875" style="39" customWidth="1"/>
    <col min="2" max="2" width="4.140625" style="67" customWidth="1"/>
    <col min="3" max="3" width="25.28515625" style="39" customWidth="1"/>
    <col min="4" max="4" width="21.28515625" style="57" customWidth="1"/>
    <col min="5" max="5" width="11.5703125" style="39" bestFit="1" customWidth="1"/>
    <col min="6" max="16384" width="9.140625" style="39"/>
  </cols>
  <sheetData>
    <row r="1" spans="2:5" s="22" customFormat="1" x14ac:dyDescent="0.2">
      <c r="D1" s="72"/>
    </row>
    <row r="2" spans="2:5" s="22" customFormat="1" x14ac:dyDescent="0.2">
      <c r="D2" s="72"/>
    </row>
    <row r="3" spans="2:5" x14ac:dyDescent="0.2">
      <c r="B3" s="39"/>
    </row>
    <row r="4" spans="2:5" ht="49.5" customHeight="1" x14ac:dyDescent="0.2">
      <c r="B4" s="500" t="s">
        <v>83</v>
      </c>
      <c r="C4" s="500"/>
      <c r="D4" s="500"/>
      <c r="E4" s="500"/>
    </row>
    <row r="5" spans="2:5" x14ac:dyDescent="0.2">
      <c r="B5" s="42"/>
    </row>
    <row r="6" spans="2:5" s="36" customFormat="1" x14ac:dyDescent="0.2">
      <c r="B6" s="70"/>
      <c r="C6" s="49"/>
      <c r="D6" s="47" t="s">
        <v>317</v>
      </c>
    </row>
    <row r="7" spans="2:5" s="36" customFormat="1" ht="51.75" customHeight="1" x14ac:dyDescent="0.2">
      <c r="B7" s="471" t="s">
        <v>21</v>
      </c>
      <c r="C7" s="478" t="s">
        <v>1</v>
      </c>
      <c r="D7" s="473" t="s">
        <v>316</v>
      </c>
    </row>
    <row r="8" spans="2:5" ht="38.25" customHeight="1" x14ac:dyDescent="0.2">
      <c r="B8" s="366">
        <v>1</v>
      </c>
      <c r="C8" s="367" t="s">
        <v>118</v>
      </c>
      <c r="D8" s="38">
        <v>944200</v>
      </c>
    </row>
    <row r="9" spans="2:5" ht="32.25" customHeight="1" x14ac:dyDescent="0.2">
      <c r="B9" s="366">
        <v>2</v>
      </c>
      <c r="C9" s="16" t="s">
        <v>148</v>
      </c>
      <c r="D9" s="38">
        <v>173600</v>
      </c>
    </row>
    <row r="10" spans="2:5" ht="41.25" customHeight="1" x14ac:dyDescent="0.2">
      <c r="B10" s="366">
        <v>3</v>
      </c>
      <c r="C10" s="77" t="s">
        <v>84</v>
      </c>
      <c r="D10" s="38">
        <v>122000</v>
      </c>
    </row>
    <row r="11" spans="2:5" ht="29.25" customHeight="1" x14ac:dyDescent="0.2">
      <c r="B11" s="366"/>
      <c r="C11" s="396" t="s">
        <v>293</v>
      </c>
      <c r="D11" s="38">
        <v>1700000</v>
      </c>
    </row>
    <row r="12" spans="2:5" s="36" customFormat="1" ht="25.5" customHeight="1" x14ac:dyDescent="0.2">
      <c r="B12" s="471"/>
      <c r="C12" s="473" t="s">
        <v>7</v>
      </c>
      <c r="D12" s="472">
        <v>2939800</v>
      </c>
      <c r="E12" s="37"/>
    </row>
    <row r="13" spans="2:5" s="49" customFormat="1" x14ac:dyDescent="0.2">
      <c r="B13" s="48"/>
      <c r="D13" s="51"/>
    </row>
    <row r="14" spans="2:5" s="19" customFormat="1" ht="12.75" customHeight="1" x14ac:dyDescent="0.2">
      <c r="B14" s="490"/>
      <c r="C14" s="490"/>
      <c r="D14" s="20"/>
    </row>
    <row r="15" spans="2:5" s="19" customFormat="1" ht="12.75" customHeight="1" x14ac:dyDescent="0.2">
      <c r="B15" s="163"/>
      <c r="C15" s="470"/>
      <c r="D15" s="20"/>
    </row>
    <row r="16" spans="2:5" s="7" customFormat="1" x14ac:dyDescent="0.2">
      <c r="B16" s="124"/>
      <c r="C16" s="163"/>
      <c r="D16" s="14"/>
    </row>
    <row r="17" spans="1:4" s="30" customFormat="1" x14ac:dyDescent="0.2">
      <c r="B17" s="124"/>
      <c r="C17" s="124"/>
      <c r="D17" s="31"/>
    </row>
    <row r="18" spans="1:4" s="126" customFormat="1" ht="25.5" customHeight="1" x14ac:dyDescent="0.2">
      <c r="B18" s="24"/>
      <c r="C18" s="24"/>
      <c r="D18" s="131"/>
    </row>
    <row r="19" spans="1:4" s="15" customFormat="1" x14ac:dyDescent="0.2">
      <c r="A19" s="13"/>
      <c r="B19" s="58"/>
      <c r="C19" s="39"/>
      <c r="D19" s="21"/>
    </row>
    <row r="20" spans="1:4" s="23" customFormat="1" x14ac:dyDescent="0.2">
      <c r="A20" s="20"/>
      <c r="B20" s="52"/>
      <c r="C20" s="24"/>
      <c r="D20" s="24"/>
    </row>
    <row r="21" spans="1:4" s="23" customFormat="1" x14ac:dyDescent="0.2">
      <c r="A21" s="14"/>
      <c r="B21" s="52"/>
      <c r="C21" s="21"/>
      <c r="D21" s="24"/>
    </row>
    <row r="22" spans="1:4" s="23" customFormat="1" x14ac:dyDescent="0.2">
      <c r="A22" s="14"/>
      <c r="B22" s="58"/>
      <c r="C22" s="53"/>
      <c r="D22" s="24"/>
    </row>
    <row r="23" spans="1:4" s="84" customFormat="1" x14ac:dyDescent="0.2">
      <c r="C23" s="85"/>
      <c r="D23" s="85"/>
    </row>
    <row r="24" spans="1:4" s="23" customFormat="1" x14ac:dyDescent="0.2">
      <c r="B24" s="12"/>
      <c r="D24" s="24"/>
    </row>
    <row r="25" spans="1:4" s="50" customFormat="1" x14ac:dyDescent="0.2">
      <c r="B25" s="66"/>
      <c r="D25" s="53"/>
    </row>
    <row r="27" spans="1:4" x14ac:dyDescent="0.2">
      <c r="B27" s="39"/>
      <c r="C27" s="67"/>
    </row>
    <row r="28" spans="1:4" x14ac:dyDescent="0.2">
      <c r="B28" s="39"/>
      <c r="C28" s="67"/>
    </row>
  </sheetData>
  <mergeCells count="2">
    <mergeCell ref="B14:C14"/>
    <mergeCell ref="B4:E4"/>
  </mergeCells>
  <pageMargins left="0.15748031496063" right="0.196850393700787" top="0.23622047244094499" bottom="0.43307086614173201" header="0.23622047244094499" footer="0.43307086614173201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1"/>
  <sheetViews>
    <sheetView zoomScaleNormal="100" workbookViewId="0">
      <selection activeCell="E8" sqref="E8"/>
    </sheetView>
  </sheetViews>
  <sheetFormatPr defaultRowHeight="12.75" x14ac:dyDescent="0.2"/>
  <cols>
    <col min="1" max="1" width="5.28515625" style="39" customWidth="1"/>
    <col min="2" max="2" width="5.7109375" style="67" customWidth="1"/>
    <col min="3" max="3" width="13.7109375" style="67" customWidth="1"/>
    <col min="4" max="4" width="35.42578125" style="39" customWidth="1"/>
    <col min="5" max="5" width="22.42578125" style="39" customWidth="1"/>
    <col min="6" max="6" width="12" style="57" customWidth="1"/>
    <col min="7" max="7" width="14.42578125" style="57" customWidth="1"/>
    <col min="8" max="8" width="14.28515625" style="39" customWidth="1"/>
    <col min="9" max="9" width="12.42578125" style="39" customWidth="1"/>
    <col min="10" max="10" width="12" style="39" customWidth="1"/>
    <col min="11" max="16384" width="9.140625" style="39"/>
  </cols>
  <sheetData>
    <row r="1" spans="2:10" s="22" customFormat="1" x14ac:dyDescent="0.2">
      <c r="F1" s="72"/>
      <c r="G1" s="72"/>
    </row>
    <row r="2" spans="2:10" s="22" customFormat="1" x14ac:dyDescent="0.2">
      <c r="F2" s="72"/>
      <c r="G2" s="72"/>
    </row>
    <row r="3" spans="2:10" s="22" customFormat="1" x14ac:dyDescent="0.2">
      <c r="F3" s="72"/>
      <c r="G3" s="72"/>
    </row>
    <row r="4" spans="2:10" s="15" customFormat="1" ht="12.75" customHeight="1" x14ac:dyDescent="0.2">
      <c r="F4" s="21"/>
      <c r="G4" s="21"/>
    </row>
    <row r="5" spans="2:10" x14ac:dyDescent="0.2">
      <c r="B5" s="42"/>
      <c r="C5" s="42"/>
    </row>
    <row r="6" spans="2:10" x14ac:dyDescent="0.2">
      <c r="C6" s="65" t="s">
        <v>99</v>
      </c>
    </row>
    <row r="7" spans="2:10" x14ac:dyDescent="0.2">
      <c r="D7" s="65"/>
    </row>
    <row r="8" spans="2:10" s="36" customFormat="1" x14ac:dyDescent="0.2">
      <c r="B8" s="70"/>
      <c r="C8" s="70"/>
      <c r="D8" s="49"/>
      <c r="E8" s="47" t="s">
        <v>317</v>
      </c>
      <c r="F8" s="37"/>
      <c r="G8" s="37"/>
    </row>
    <row r="9" spans="2:10" s="36" customFormat="1" ht="60.75" customHeight="1" x14ac:dyDescent="0.2">
      <c r="B9" s="471" t="s">
        <v>21</v>
      </c>
      <c r="C9" s="471" t="s">
        <v>279</v>
      </c>
      <c r="D9" s="478" t="s">
        <v>1</v>
      </c>
      <c r="E9" s="473" t="s">
        <v>316</v>
      </c>
      <c r="F9" s="37"/>
      <c r="G9" s="37"/>
    </row>
    <row r="10" spans="2:10" ht="25.5" x14ac:dyDescent="0.2">
      <c r="B10" s="366">
        <v>1</v>
      </c>
      <c r="C10" s="643" t="s">
        <v>277</v>
      </c>
      <c r="D10" s="424" t="s">
        <v>64</v>
      </c>
      <c r="E10" s="38">
        <v>1780425</v>
      </c>
      <c r="H10" s="57"/>
      <c r="I10" s="57"/>
      <c r="J10" s="57"/>
    </row>
    <row r="11" spans="2:10" ht="25.5" x14ac:dyDescent="0.2">
      <c r="B11" s="366">
        <v>2</v>
      </c>
      <c r="C11" s="643"/>
      <c r="D11" s="285" t="s">
        <v>60</v>
      </c>
      <c r="E11" s="38">
        <v>866100</v>
      </c>
      <c r="H11" s="57"/>
      <c r="I11" s="57"/>
      <c r="J11" s="57"/>
    </row>
    <row r="12" spans="2:10" x14ac:dyDescent="0.2">
      <c r="B12" s="366">
        <v>3</v>
      </c>
      <c r="C12" s="643"/>
      <c r="D12" s="365" t="s">
        <v>11</v>
      </c>
      <c r="E12" s="38">
        <v>3185600</v>
      </c>
      <c r="H12" s="57"/>
      <c r="I12" s="57"/>
      <c r="J12" s="57"/>
    </row>
    <row r="13" spans="2:10" ht="17.25" customHeight="1" x14ac:dyDescent="0.2">
      <c r="B13" s="366">
        <v>4</v>
      </c>
      <c r="C13" s="643"/>
      <c r="D13" s="365" t="s">
        <v>172</v>
      </c>
      <c r="E13" s="38">
        <v>4482500</v>
      </c>
      <c r="H13" s="57"/>
      <c r="I13" s="57"/>
      <c r="J13" s="57"/>
    </row>
    <row r="14" spans="2:10" x14ac:dyDescent="0.2">
      <c r="B14" s="366">
        <v>5</v>
      </c>
      <c r="C14" s="643"/>
      <c r="D14" s="397" t="s">
        <v>162</v>
      </c>
      <c r="E14" s="38">
        <v>5000000</v>
      </c>
      <c r="H14" s="57"/>
      <c r="I14" s="57"/>
      <c r="J14" s="57"/>
    </row>
    <row r="15" spans="2:10" x14ac:dyDescent="0.2">
      <c r="B15" s="366">
        <v>6</v>
      </c>
      <c r="C15" s="643"/>
      <c r="D15" s="397" t="s">
        <v>201</v>
      </c>
      <c r="E15" s="38">
        <v>7928000</v>
      </c>
      <c r="H15" s="57"/>
      <c r="I15" s="57"/>
      <c r="J15" s="57"/>
    </row>
    <row r="16" spans="2:10" ht="25.5" x14ac:dyDescent="0.2">
      <c r="B16" s="366">
        <v>7</v>
      </c>
      <c r="C16" s="643"/>
      <c r="D16" s="398" t="s">
        <v>103</v>
      </c>
      <c r="E16" s="38">
        <v>600000</v>
      </c>
      <c r="H16" s="57"/>
      <c r="I16" s="57"/>
      <c r="J16" s="57"/>
    </row>
    <row r="17" spans="1:10" ht="24.75" customHeight="1" x14ac:dyDescent="0.2">
      <c r="B17" s="366"/>
      <c r="C17" s="643"/>
      <c r="D17" s="644" t="s">
        <v>7</v>
      </c>
      <c r="E17" s="472">
        <v>23842625</v>
      </c>
      <c r="H17" s="57"/>
      <c r="I17" s="57"/>
      <c r="J17" s="57"/>
    </row>
    <row r="18" spans="1:10" ht="25.5" x14ac:dyDescent="0.2">
      <c r="B18" s="366">
        <v>1</v>
      </c>
      <c r="C18" s="643" t="s">
        <v>278</v>
      </c>
      <c r="D18" s="365" t="s">
        <v>172</v>
      </c>
      <c r="E18" s="38">
        <v>521435</v>
      </c>
    </row>
    <row r="19" spans="1:10" x14ac:dyDescent="0.2">
      <c r="B19" s="366">
        <v>2</v>
      </c>
      <c r="C19" s="645"/>
      <c r="D19" s="397" t="s">
        <v>162</v>
      </c>
      <c r="E19" s="38">
        <v>710557</v>
      </c>
      <c r="H19" s="57"/>
    </row>
    <row r="20" spans="1:10" x14ac:dyDescent="0.2">
      <c r="B20" s="366">
        <v>3</v>
      </c>
      <c r="C20" s="645"/>
      <c r="D20" s="397" t="s">
        <v>201</v>
      </c>
      <c r="E20" s="38">
        <v>1942852</v>
      </c>
    </row>
    <row r="21" spans="1:10" ht="19.5" customHeight="1" x14ac:dyDescent="0.2">
      <c r="B21" s="366"/>
      <c r="C21" s="645"/>
      <c r="D21" s="644" t="s">
        <v>7</v>
      </c>
      <c r="E21" s="472">
        <v>3174844</v>
      </c>
    </row>
    <row r="22" spans="1:10" s="36" customFormat="1" ht="21.75" customHeight="1" x14ac:dyDescent="0.2">
      <c r="B22" s="471"/>
      <c r="C22" s="471"/>
      <c r="D22" s="473" t="s">
        <v>7</v>
      </c>
      <c r="E22" s="472">
        <v>27017469</v>
      </c>
      <c r="F22" s="37"/>
      <c r="G22" s="37"/>
    </row>
    <row r="23" spans="1:10" x14ac:dyDescent="0.2">
      <c r="B23" s="96"/>
      <c r="C23" s="96"/>
      <c r="D23" s="99"/>
    </row>
    <row r="24" spans="1:10" s="23" customFormat="1" x14ac:dyDescent="0.2">
      <c r="A24" s="20"/>
      <c r="B24" s="52"/>
      <c r="C24" s="52"/>
      <c r="D24" s="24"/>
      <c r="F24" s="24"/>
      <c r="G24" s="24"/>
    </row>
    <row r="25" spans="1:10" x14ac:dyDescent="0.2">
      <c r="B25" s="39"/>
      <c r="C25" s="39"/>
      <c r="D25" s="67"/>
    </row>
    <row r="26" spans="1:10" s="18" customFormat="1" x14ac:dyDescent="0.2">
      <c r="F26" s="35"/>
      <c r="G26" s="35"/>
    </row>
    <row r="27" spans="1:10" s="23" customFormat="1" x14ac:dyDescent="0.2">
      <c r="B27" s="12"/>
      <c r="C27" s="12"/>
      <c r="E27" s="19"/>
      <c r="F27" s="24"/>
      <c r="G27" s="24"/>
    </row>
    <row r="28" spans="1:10" s="50" customFormat="1" x14ac:dyDescent="0.2">
      <c r="B28" s="66"/>
      <c r="C28" s="66"/>
      <c r="E28" s="19"/>
      <c r="F28" s="53"/>
      <c r="G28" s="53"/>
    </row>
    <row r="29" spans="1:10" x14ac:dyDescent="0.2">
      <c r="D29" s="200"/>
      <c r="E29" s="7"/>
    </row>
    <row r="30" spans="1:10" x14ac:dyDescent="0.2">
      <c r="B30" s="39"/>
      <c r="C30" s="39"/>
      <c r="D30" s="67"/>
      <c r="E30" s="30"/>
    </row>
    <row r="31" spans="1:10" x14ac:dyDescent="0.2">
      <c r="B31" s="39"/>
      <c r="C31" s="39"/>
      <c r="D31" s="67"/>
    </row>
  </sheetData>
  <mergeCells count="2">
    <mergeCell ref="C10:C17"/>
    <mergeCell ref="C18:C21"/>
  </mergeCells>
  <pageMargins left="0.15748031496062992" right="0.15748031496062992" top="0.23622047244094491" bottom="0.43307086614173229" header="0.23622047244094491" footer="0.43307086614173229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9"/>
  <sheetViews>
    <sheetView topLeftCell="B1" zoomScaleNormal="100" workbookViewId="0">
      <selection activeCell="E9" sqref="E9"/>
    </sheetView>
  </sheetViews>
  <sheetFormatPr defaultRowHeight="12.75" x14ac:dyDescent="0.2"/>
  <cols>
    <col min="1" max="1" width="4.7109375" style="39" hidden="1" customWidth="1"/>
    <col min="2" max="2" width="2.140625" style="39" customWidth="1"/>
    <col min="3" max="3" width="5" style="67" customWidth="1"/>
    <col min="4" max="4" width="50" style="39" customWidth="1"/>
    <col min="5" max="5" width="13.7109375" style="39" customWidth="1"/>
    <col min="6" max="16384" width="9.140625" style="39"/>
  </cols>
  <sheetData>
    <row r="1" spans="3:5" s="22" customFormat="1" x14ac:dyDescent="0.2"/>
    <row r="2" spans="3:5" s="22" customFormat="1" x14ac:dyDescent="0.2"/>
    <row r="3" spans="3:5" s="22" customFormat="1" x14ac:dyDescent="0.2"/>
    <row r="4" spans="3:5" s="15" customFormat="1" ht="12.75" customHeight="1" x14ac:dyDescent="0.2"/>
    <row r="7" spans="3:5" x14ac:dyDescent="0.2">
      <c r="C7" s="65" t="s">
        <v>77</v>
      </c>
    </row>
    <row r="8" spans="3:5" x14ac:dyDescent="0.2">
      <c r="C8" s="65"/>
      <c r="E8" s="429"/>
    </row>
    <row r="9" spans="3:5" s="36" customFormat="1" x14ac:dyDescent="0.2">
      <c r="C9" s="70"/>
      <c r="D9" s="49"/>
      <c r="E9" s="47" t="s">
        <v>317</v>
      </c>
    </row>
    <row r="10" spans="3:5" s="36" customFormat="1" ht="55.5" customHeight="1" x14ac:dyDescent="0.2">
      <c r="C10" s="244" t="s">
        <v>21</v>
      </c>
      <c r="D10" s="243" t="s">
        <v>1</v>
      </c>
      <c r="E10" s="193" t="s">
        <v>313</v>
      </c>
    </row>
    <row r="11" spans="3:5" ht="24" customHeight="1" x14ac:dyDescent="0.2">
      <c r="C11" s="366">
        <v>1</v>
      </c>
      <c r="D11" s="16" t="s">
        <v>50</v>
      </c>
      <c r="E11" s="38">
        <v>0</v>
      </c>
    </row>
    <row r="12" spans="3:5" x14ac:dyDescent="0.2">
      <c r="C12" s="366">
        <v>2</v>
      </c>
      <c r="D12" s="40" t="s">
        <v>17</v>
      </c>
      <c r="E12" s="38">
        <v>0</v>
      </c>
    </row>
    <row r="13" spans="3:5" ht="24.75" customHeight="1" x14ac:dyDescent="0.2">
      <c r="C13" s="366">
        <v>3</v>
      </c>
      <c r="D13" s="16" t="s">
        <v>49</v>
      </c>
      <c r="E13" s="38">
        <v>2693.14</v>
      </c>
    </row>
    <row r="14" spans="3:5" ht="25.5" customHeight="1" x14ac:dyDescent="0.2">
      <c r="C14" s="366">
        <v>4</v>
      </c>
      <c r="D14" s="40" t="s">
        <v>97</v>
      </c>
      <c r="E14" s="38">
        <v>10000</v>
      </c>
    </row>
    <row r="15" spans="3:5" ht="18.75" customHeight="1" x14ac:dyDescent="0.2">
      <c r="C15" s="366">
        <v>5</v>
      </c>
      <c r="D15" s="16" t="s">
        <v>52</v>
      </c>
      <c r="E15" s="38">
        <v>2600</v>
      </c>
    </row>
    <row r="16" spans="3:5" ht="27" customHeight="1" x14ac:dyDescent="0.2">
      <c r="C16" s="366">
        <v>6</v>
      </c>
      <c r="D16" s="16" t="s">
        <v>69</v>
      </c>
      <c r="E16" s="38">
        <v>0</v>
      </c>
    </row>
    <row r="17" spans="1:5" ht="27.75" customHeight="1" x14ac:dyDescent="0.2">
      <c r="C17" s="366">
        <v>7</v>
      </c>
      <c r="D17" s="77" t="s">
        <v>64</v>
      </c>
      <c r="E17" s="38">
        <v>20210</v>
      </c>
    </row>
    <row r="18" spans="1:5" s="15" customFormat="1" x14ac:dyDescent="0.2">
      <c r="A18" s="13"/>
      <c r="B18" s="13"/>
      <c r="C18" s="58"/>
      <c r="D18" s="39"/>
    </row>
    <row r="19" spans="1:5" s="50" customFormat="1" x14ac:dyDescent="0.2">
      <c r="A19" s="23"/>
      <c r="B19" s="23"/>
      <c r="C19" s="58"/>
      <c r="D19" s="58"/>
    </row>
  </sheetData>
  <pageMargins left="0.15748031496062992" right="0.19685039370078741" top="0.23622047244094491" bottom="0.43307086614173229" header="0.23622047244094491" footer="0.43307086614173229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D44"/>
  <sheetViews>
    <sheetView zoomScaleNormal="100" workbookViewId="0">
      <pane ySplit="1" topLeftCell="A2" activePane="bottomLeft" state="frozen"/>
      <selection activeCell="J27" sqref="J27"/>
      <selection pane="bottomLeft" activeCell="D4" sqref="D4"/>
    </sheetView>
  </sheetViews>
  <sheetFormatPr defaultColWidth="15.42578125" defaultRowHeight="33.75" customHeight="1" x14ac:dyDescent="0.2"/>
  <cols>
    <col min="1" max="1" width="2.5703125" style="39" customWidth="1"/>
    <col min="2" max="2" width="8" style="67" customWidth="1"/>
    <col min="3" max="3" width="42.140625" style="39" customWidth="1"/>
    <col min="4" max="4" width="36.28515625" style="39" customWidth="1"/>
    <col min="5" max="16384" width="15.42578125" style="39"/>
  </cols>
  <sheetData>
    <row r="1" spans="2:4" s="22" customFormat="1" ht="12.75" x14ac:dyDescent="0.2"/>
    <row r="2" spans="2:4" s="15" customFormat="1" ht="16.5" customHeight="1" x14ac:dyDescent="0.2"/>
    <row r="3" spans="2:4" s="18" customFormat="1" ht="12.75" x14ac:dyDescent="0.2">
      <c r="C3" s="26" t="s">
        <v>184</v>
      </c>
    </row>
    <row r="4" spans="2:4" s="50" customFormat="1" ht="14.25" customHeight="1" x14ac:dyDescent="0.2">
      <c r="D4" s="47" t="s">
        <v>317</v>
      </c>
    </row>
    <row r="5" spans="2:4" s="107" customFormat="1" ht="39.75" customHeight="1" x14ac:dyDescent="0.2">
      <c r="B5" s="413" t="s">
        <v>21</v>
      </c>
      <c r="C5" s="414" t="s">
        <v>1</v>
      </c>
      <c r="D5" s="193" t="s">
        <v>316</v>
      </c>
    </row>
    <row r="6" spans="2:4" s="108" customFormat="1" ht="12.75" x14ac:dyDescent="0.2">
      <c r="B6" s="415">
        <v>1</v>
      </c>
      <c r="C6" s="92" t="s">
        <v>152</v>
      </c>
      <c r="D6" s="368">
        <v>1420652</v>
      </c>
    </row>
    <row r="7" spans="2:4" s="108" customFormat="1" ht="12.75" x14ac:dyDescent="0.2">
      <c r="B7" s="415">
        <v>2</v>
      </c>
      <c r="C7" s="92" t="s">
        <v>53</v>
      </c>
      <c r="D7" s="368">
        <v>2467002</v>
      </c>
    </row>
    <row r="8" spans="2:4" s="108" customFormat="1" ht="14.25" customHeight="1" x14ac:dyDescent="0.2">
      <c r="B8" s="415">
        <v>3</v>
      </c>
      <c r="C8" s="5" t="s">
        <v>84</v>
      </c>
      <c r="D8" s="368">
        <v>4029248</v>
      </c>
    </row>
    <row r="9" spans="2:4" s="108" customFormat="1" ht="12.75" x14ac:dyDescent="0.2">
      <c r="B9" s="415">
        <v>4</v>
      </c>
      <c r="C9" s="16" t="s">
        <v>51</v>
      </c>
      <c r="D9" s="368">
        <v>3265290</v>
      </c>
    </row>
    <row r="10" spans="2:4" s="108" customFormat="1" ht="12.75" x14ac:dyDescent="0.2">
      <c r="B10" s="415">
        <v>5</v>
      </c>
      <c r="C10" s="92" t="s">
        <v>153</v>
      </c>
      <c r="D10" s="368">
        <v>1694990</v>
      </c>
    </row>
    <row r="11" spans="2:4" s="108" customFormat="1" ht="12.75" x14ac:dyDescent="0.2">
      <c r="B11" s="415">
        <v>6</v>
      </c>
      <c r="C11" s="92" t="s">
        <v>63</v>
      </c>
      <c r="D11" s="368">
        <v>238724</v>
      </c>
    </row>
    <row r="12" spans="2:4" s="108" customFormat="1" ht="12.75" x14ac:dyDescent="0.2">
      <c r="B12" s="415">
        <v>7</v>
      </c>
      <c r="C12" s="92" t="s">
        <v>8</v>
      </c>
      <c r="D12" s="368">
        <v>8088822</v>
      </c>
    </row>
    <row r="13" spans="2:4" s="108" customFormat="1" ht="12.75" x14ac:dyDescent="0.2">
      <c r="B13" s="415">
        <v>8</v>
      </c>
      <c r="C13" s="92" t="s">
        <v>154</v>
      </c>
      <c r="D13" s="368">
        <v>4830368</v>
      </c>
    </row>
    <row r="14" spans="2:4" s="108" customFormat="1" ht="25.5" x14ac:dyDescent="0.2">
      <c r="B14" s="415">
        <v>9</v>
      </c>
      <c r="C14" s="16" t="s">
        <v>155</v>
      </c>
      <c r="D14" s="368">
        <v>111668</v>
      </c>
    </row>
    <row r="15" spans="2:4" s="108" customFormat="1" ht="12.75" x14ac:dyDescent="0.2">
      <c r="B15" s="415">
        <v>10</v>
      </c>
      <c r="C15" s="92" t="s">
        <v>147</v>
      </c>
      <c r="D15" s="368">
        <v>812296</v>
      </c>
    </row>
    <row r="16" spans="2:4" s="108" customFormat="1" ht="12.75" x14ac:dyDescent="0.2">
      <c r="B16" s="415">
        <v>11</v>
      </c>
      <c r="C16" s="16" t="s">
        <v>52</v>
      </c>
      <c r="D16" s="368">
        <v>485650</v>
      </c>
    </row>
    <row r="17" spans="2:4" s="108" customFormat="1" ht="12.75" x14ac:dyDescent="0.2">
      <c r="B17" s="415">
        <v>12</v>
      </c>
      <c r="C17" s="92" t="s">
        <v>156</v>
      </c>
      <c r="D17" s="368">
        <v>118046</v>
      </c>
    </row>
    <row r="18" spans="2:4" s="108" customFormat="1" ht="12.75" x14ac:dyDescent="0.2">
      <c r="B18" s="415">
        <v>13</v>
      </c>
      <c r="C18" s="92" t="s">
        <v>65</v>
      </c>
      <c r="D18" s="368">
        <v>332302</v>
      </c>
    </row>
    <row r="19" spans="2:4" s="108" customFormat="1" ht="12.75" x14ac:dyDescent="0.2">
      <c r="B19" s="415">
        <v>14</v>
      </c>
      <c r="C19" s="16" t="s">
        <v>148</v>
      </c>
      <c r="D19" s="368">
        <v>3659188</v>
      </c>
    </row>
    <row r="20" spans="2:4" s="108" customFormat="1" ht="12.75" x14ac:dyDescent="0.2">
      <c r="B20" s="415">
        <v>15</v>
      </c>
      <c r="C20" s="92" t="s">
        <v>11</v>
      </c>
      <c r="D20" s="368">
        <v>731334</v>
      </c>
    </row>
    <row r="21" spans="2:4" s="108" customFormat="1" ht="12.75" x14ac:dyDescent="0.2">
      <c r="B21" s="415">
        <v>16</v>
      </c>
      <c r="C21" s="92" t="s">
        <v>66</v>
      </c>
      <c r="D21" s="368">
        <v>14030</v>
      </c>
    </row>
    <row r="22" spans="2:4" s="108" customFormat="1" ht="12.75" x14ac:dyDescent="0.2">
      <c r="B22" s="415">
        <v>17</v>
      </c>
      <c r="C22" s="92" t="s">
        <v>150</v>
      </c>
      <c r="D22" s="368">
        <v>192158</v>
      </c>
    </row>
    <row r="23" spans="2:4" s="108" customFormat="1" ht="12.75" x14ac:dyDescent="0.2">
      <c r="B23" s="415">
        <v>18</v>
      </c>
      <c r="C23" s="92" t="s">
        <v>177</v>
      </c>
      <c r="D23" s="368">
        <v>120420</v>
      </c>
    </row>
    <row r="24" spans="2:4" s="108" customFormat="1" ht="12.75" x14ac:dyDescent="0.2">
      <c r="B24" s="415">
        <v>19</v>
      </c>
      <c r="C24" s="92" t="s">
        <v>164</v>
      </c>
      <c r="D24" s="368">
        <v>1173740</v>
      </c>
    </row>
    <row r="25" spans="2:4" s="108" customFormat="1" ht="12.75" x14ac:dyDescent="0.2">
      <c r="B25" s="415">
        <v>20</v>
      </c>
      <c r="C25" s="92" t="s">
        <v>151</v>
      </c>
      <c r="D25" s="368">
        <v>2326168</v>
      </c>
    </row>
    <row r="26" spans="2:4" s="109" customFormat="1" ht="12.75" x14ac:dyDescent="0.2">
      <c r="B26" s="415">
        <v>21</v>
      </c>
      <c r="C26" s="5" t="s">
        <v>195</v>
      </c>
      <c r="D26" s="368">
        <v>229852</v>
      </c>
    </row>
    <row r="27" spans="2:4" s="109" customFormat="1" ht="12.75" x14ac:dyDescent="0.2">
      <c r="B27" s="415">
        <v>22</v>
      </c>
      <c r="C27" s="5" t="s">
        <v>165</v>
      </c>
      <c r="D27" s="368">
        <v>844752</v>
      </c>
    </row>
    <row r="28" spans="2:4" s="108" customFormat="1" ht="12.75" x14ac:dyDescent="0.2">
      <c r="B28" s="415">
        <v>23</v>
      </c>
      <c r="C28" s="5" t="s">
        <v>174</v>
      </c>
      <c r="D28" s="368">
        <v>129804</v>
      </c>
    </row>
    <row r="29" spans="2:4" s="109" customFormat="1" ht="12.75" x14ac:dyDescent="0.2">
      <c r="B29" s="415">
        <v>24</v>
      </c>
      <c r="C29" s="16" t="s">
        <v>294</v>
      </c>
      <c r="D29" s="368">
        <v>0</v>
      </c>
    </row>
    <row r="30" spans="2:4" s="109" customFormat="1" ht="25.5" x14ac:dyDescent="0.2">
      <c r="B30" s="415">
        <v>25</v>
      </c>
      <c r="C30" s="5" t="s">
        <v>198</v>
      </c>
      <c r="D30" s="368">
        <v>237477</v>
      </c>
    </row>
    <row r="31" spans="2:4" s="109" customFormat="1" ht="19.5" customHeight="1" x14ac:dyDescent="0.2">
      <c r="B31" s="415">
        <v>26</v>
      </c>
      <c r="C31" s="5" t="s">
        <v>199</v>
      </c>
      <c r="D31" s="368">
        <v>148682</v>
      </c>
    </row>
    <row r="32" spans="2:4" s="109" customFormat="1" ht="12.75" x14ac:dyDescent="0.2">
      <c r="B32" s="415">
        <v>27</v>
      </c>
      <c r="C32" s="5" t="s">
        <v>226</v>
      </c>
      <c r="D32" s="368">
        <v>379912</v>
      </c>
    </row>
    <row r="33" spans="2:4" s="109" customFormat="1" ht="12.75" x14ac:dyDescent="0.2">
      <c r="B33" s="415">
        <v>28</v>
      </c>
      <c r="C33" s="369" t="s">
        <v>220</v>
      </c>
      <c r="D33" s="368">
        <v>350518</v>
      </c>
    </row>
    <row r="34" spans="2:4" s="109" customFormat="1" ht="12.75" x14ac:dyDescent="0.2">
      <c r="B34" s="415">
        <v>29</v>
      </c>
      <c r="C34" s="369" t="s">
        <v>201</v>
      </c>
      <c r="D34" s="368">
        <v>1136616</v>
      </c>
    </row>
    <row r="35" spans="2:4" s="109" customFormat="1" ht="12.75" x14ac:dyDescent="0.2">
      <c r="B35" s="415">
        <v>30</v>
      </c>
      <c r="C35" s="369" t="s">
        <v>225</v>
      </c>
      <c r="D35" s="368">
        <v>2087454</v>
      </c>
    </row>
    <row r="36" spans="2:4" s="109" customFormat="1" ht="12.75" x14ac:dyDescent="0.2">
      <c r="B36" s="415">
        <v>31</v>
      </c>
      <c r="C36" s="369" t="s">
        <v>227</v>
      </c>
      <c r="D36" s="368">
        <v>697844</v>
      </c>
    </row>
    <row r="37" spans="2:4" s="109" customFormat="1" ht="15" customHeight="1" x14ac:dyDescent="0.2">
      <c r="B37" s="415">
        <v>32</v>
      </c>
      <c r="C37" s="369" t="s">
        <v>228</v>
      </c>
      <c r="D37" s="368">
        <v>1082200</v>
      </c>
    </row>
    <row r="38" spans="2:4" s="109" customFormat="1" ht="12.75" x14ac:dyDescent="0.2">
      <c r="B38" s="415">
        <v>33</v>
      </c>
      <c r="C38" s="369" t="s">
        <v>249</v>
      </c>
      <c r="D38" s="368">
        <v>511520</v>
      </c>
    </row>
    <row r="39" spans="2:4" s="109" customFormat="1" ht="12.75" x14ac:dyDescent="0.2">
      <c r="B39" s="415">
        <v>34</v>
      </c>
      <c r="C39" s="369" t="s">
        <v>266</v>
      </c>
      <c r="D39" s="368">
        <v>3010668</v>
      </c>
    </row>
    <row r="40" spans="2:4" s="109" customFormat="1" ht="12.75" x14ac:dyDescent="0.2">
      <c r="B40" s="415">
        <v>35</v>
      </c>
      <c r="C40" s="369" t="s">
        <v>310</v>
      </c>
      <c r="D40" s="368">
        <v>131351.92000000001</v>
      </c>
    </row>
    <row r="41" spans="2:4" s="23" customFormat="1" ht="12.75" x14ac:dyDescent="0.2"/>
    <row r="42" spans="2:4" s="62" customFormat="1" ht="33.75" customHeight="1" x14ac:dyDescent="0.2"/>
    <row r="43" spans="2:4" s="15" customFormat="1" ht="33.75" customHeight="1" x14ac:dyDescent="0.2">
      <c r="B43" s="106"/>
      <c r="C43" s="12"/>
    </row>
    <row r="44" spans="2:4" s="50" customFormat="1" ht="33.75" customHeight="1" x14ac:dyDescent="0.2">
      <c r="B44" s="66"/>
    </row>
  </sheetData>
  <pageMargins left="0.15748031496062992" right="0.19685039370078741" top="0.31496062992125984" bottom="0.19685039370078741" header="0.23622047244094491" footer="0.23622047244094491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D38"/>
  <sheetViews>
    <sheetView zoomScaleNormal="100" workbookViewId="0">
      <selection activeCell="D3" sqref="D3"/>
    </sheetView>
  </sheetViews>
  <sheetFormatPr defaultColWidth="11" defaultRowHeight="29.25" customHeight="1" x14ac:dyDescent="0.2"/>
  <cols>
    <col min="1" max="1" width="3.5703125" style="114" customWidth="1"/>
    <col min="2" max="2" width="18.7109375" style="114" customWidth="1"/>
    <col min="3" max="3" width="40.85546875" style="288" customWidth="1"/>
    <col min="4" max="4" width="24.85546875" style="115" customWidth="1"/>
    <col min="5" max="16384" width="11" style="114"/>
  </cols>
  <sheetData>
    <row r="1" spans="2:4" ht="20.25" customHeight="1" x14ac:dyDescent="0.2"/>
    <row r="2" spans="2:4" ht="14.25" customHeight="1" x14ac:dyDescent="0.2">
      <c r="B2" s="196" t="s">
        <v>185</v>
      </c>
      <c r="C2" s="196"/>
    </row>
    <row r="3" spans="2:4" ht="33" customHeight="1" thickBot="1" x14ac:dyDescent="0.25">
      <c r="D3" s="47" t="s">
        <v>317</v>
      </c>
    </row>
    <row r="4" spans="2:4" ht="45" customHeight="1" thickBot="1" x14ac:dyDescent="0.25">
      <c r="B4" s="349" t="s">
        <v>101</v>
      </c>
      <c r="C4" s="350" t="s">
        <v>1</v>
      </c>
      <c r="D4" s="193" t="s">
        <v>316</v>
      </c>
    </row>
    <row r="5" spans="2:4" ht="12.75" x14ac:dyDescent="0.2">
      <c r="B5" s="411">
        <v>1</v>
      </c>
      <c r="C5" s="489" t="s">
        <v>53</v>
      </c>
      <c r="D5" s="370">
        <v>1272820</v>
      </c>
    </row>
    <row r="6" spans="2:4" ht="12.75" x14ac:dyDescent="0.2">
      <c r="B6" s="271">
        <v>2</v>
      </c>
      <c r="C6" s="371" t="s">
        <v>60</v>
      </c>
      <c r="D6" s="370">
        <v>6542690.7400000002</v>
      </c>
    </row>
    <row r="7" spans="2:4" ht="12.75" x14ac:dyDescent="0.2">
      <c r="B7" s="271">
        <v>3</v>
      </c>
      <c r="C7" s="372" t="s">
        <v>147</v>
      </c>
      <c r="D7" s="370">
        <v>531650</v>
      </c>
    </row>
    <row r="8" spans="2:4" ht="12.75" x14ac:dyDescent="0.2">
      <c r="B8" s="271">
        <v>4</v>
      </c>
      <c r="C8" s="373" t="s">
        <v>51</v>
      </c>
      <c r="D8" s="370">
        <v>6779838</v>
      </c>
    </row>
    <row r="9" spans="2:4" ht="12.75" x14ac:dyDescent="0.2">
      <c r="B9" s="271">
        <v>5</v>
      </c>
      <c r="C9" s="372" t="s">
        <v>10</v>
      </c>
      <c r="D9" s="370">
        <v>599906</v>
      </c>
    </row>
    <row r="10" spans="2:4" ht="12.75" x14ac:dyDescent="0.2">
      <c r="B10" s="271">
        <v>6</v>
      </c>
      <c r="C10" s="372" t="s">
        <v>63</v>
      </c>
      <c r="D10" s="370">
        <v>453158</v>
      </c>
    </row>
    <row r="11" spans="2:4" ht="12.75" x14ac:dyDescent="0.2">
      <c r="B11" s="271">
        <v>7</v>
      </c>
      <c r="C11" s="372" t="s">
        <v>8</v>
      </c>
      <c r="D11" s="370">
        <v>2883967.66</v>
      </c>
    </row>
    <row r="12" spans="2:4" ht="12.75" x14ac:dyDescent="0.2">
      <c r="B12" s="271">
        <v>8</v>
      </c>
      <c r="C12" s="372" t="s">
        <v>154</v>
      </c>
      <c r="D12" s="370">
        <v>16641524</v>
      </c>
    </row>
    <row r="13" spans="2:4" ht="12.75" x14ac:dyDescent="0.2">
      <c r="B13" s="271">
        <v>9</v>
      </c>
      <c r="C13" s="372" t="s">
        <v>52</v>
      </c>
      <c r="D13" s="370">
        <v>675984</v>
      </c>
    </row>
    <row r="14" spans="2:4" ht="12.75" x14ac:dyDescent="0.2">
      <c r="B14" s="271">
        <v>10</v>
      </c>
      <c r="C14" s="372" t="s">
        <v>156</v>
      </c>
      <c r="D14" s="370">
        <v>1065930</v>
      </c>
    </row>
    <row r="15" spans="2:4" ht="12.75" x14ac:dyDescent="0.2">
      <c r="B15" s="271">
        <v>11</v>
      </c>
      <c r="C15" s="372" t="s">
        <v>65</v>
      </c>
      <c r="D15" s="370">
        <v>245738</v>
      </c>
    </row>
    <row r="16" spans="2:4" ht="12.75" x14ac:dyDescent="0.2">
      <c r="B16" s="271">
        <v>12</v>
      </c>
      <c r="C16" s="373" t="s">
        <v>188</v>
      </c>
      <c r="D16" s="370">
        <v>6376164</v>
      </c>
    </row>
    <row r="17" spans="2:4" ht="12.75" x14ac:dyDescent="0.2">
      <c r="B17" s="271">
        <v>13</v>
      </c>
      <c r="C17" s="372" t="s">
        <v>173</v>
      </c>
      <c r="D17" s="370">
        <v>332370</v>
      </c>
    </row>
    <row r="18" spans="2:4" ht="12.75" x14ac:dyDescent="0.2">
      <c r="B18" s="271">
        <v>14</v>
      </c>
      <c r="C18" s="372" t="s">
        <v>11</v>
      </c>
      <c r="D18" s="370">
        <v>6243770</v>
      </c>
    </row>
    <row r="19" spans="2:4" s="150" customFormat="1" ht="12.75" x14ac:dyDescent="0.2">
      <c r="B19" s="271">
        <v>15</v>
      </c>
      <c r="C19" s="446" t="s">
        <v>12</v>
      </c>
      <c r="D19" s="370">
        <v>4394442</v>
      </c>
    </row>
    <row r="20" spans="2:4" ht="12.75" x14ac:dyDescent="0.2">
      <c r="B20" s="271">
        <v>16</v>
      </c>
      <c r="C20" s="372" t="s">
        <v>172</v>
      </c>
      <c r="D20" s="370">
        <v>6192296</v>
      </c>
    </row>
    <row r="21" spans="2:4" ht="12.75" x14ac:dyDescent="0.2">
      <c r="B21" s="271">
        <v>17</v>
      </c>
      <c r="C21" s="371" t="s">
        <v>195</v>
      </c>
      <c r="D21" s="370">
        <v>144050</v>
      </c>
    </row>
    <row r="22" spans="2:4" ht="12.75" x14ac:dyDescent="0.2">
      <c r="B22" s="271">
        <v>18</v>
      </c>
      <c r="C22" s="371" t="s">
        <v>171</v>
      </c>
      <c r="D22" s="370">
        <v>1329850</v>
      </c>
    </row>
    <row r="23" spans="2:4" ht="12.75" x14ac:dyDescent="0.2">
      <c r="B23" s="271">
        <v>19</v>
      </c>
      <c r="C23" s="372" t="s">
        <v>150</v>
      </c>
      <c r="D23" s="370">
        <v>994278</v>
      </c>
    </row>
    <row r="24" spans="2:4" ht="12.75" x14ac:dyDescent="0.2">
      <c r="B24" s="271">
        <v>20</v>
      </c>
      <c r="C24" s="372" t="s">
        <v>66</v>
      </c>
      <c r="D24" s="370">
        <v>131692</v>
      </c>
    </row>
    <row r="25" spans="2:4" ht="12.75" x14ac:dyDescent="0.2">
      <c r="B25" s="271">
        <v>21</v>
      </c>
      <c r="C25" s="372" t="s">
        <v>152</v>
      </c>
      <c r="D25" s="370">
        <v>1769760</v>
      </c>
    </row>
    <row r="26" spans="2:4" ht="12.75" x14ac:dyDescent="0.2">
      <c r="B26" s="271">
        <v>22</v>
      </c>
      <c r="C26" s="372" t="s">
        <v>79</v>
      </c>
      <c r="D26" s="370">
        <v>273078</v>
      </c>
    </row>
    <row r="27" spans="2:4" ht="12.75" x14ac:dyDescent="0.2">
      <c r="B27" s="271">
        <v>23</v>
      </c>
      <c r="C27" s="373" t="s">
        <v>294</v>
      </c>
      <c r="D27" s="370">
        <v>0</v>
      </c>
    </row>
    <row r="28" spans="2:4" ht="25.5" x14ac:dyDescent="0.2">
      <c r="B28" s="271">
        <v>24</v>
      </c>
      <c r="C28" s="371" t="s">
        <v>198</v>
      </c>
      <c r="D28" s="370">
        <v>358726</v>
      </c>
    </row>
    <row r="29" spans="2:4" ht="20.25" customHeight="1" x14ac:dyDescent="0.2">
      <c r="B29" s="271">
        <v>25</v>
      </c>
      <c r="C29" s="371" t="s">
        <v>199</v>
      </c>
      <c r="D29" s="370">
        <v>905610</v>
      </c>
    </row>
    <row r="30" spans="2:4" ht="25.5" x14ac:dyDescent="0.2">
      <c r="B30" s="270">
        <v>26</v>
      </c>
      <c r="C30" s="374" t="s">
        <v>128</v>
      </c>
      <c r="D30" s="370">
        <v>525652</v>
      </c>
    </row>
    <row r="31" spans="2:4" ht="17.25" customHeight="1" x14ac:dyDescent="0.2">
      <c r="B31" s="270">
        <v>27</v>
      </c>
      <c r="C31" s="371" t="s">
        <v>221</v>
      </c>
      <c r="D31" s="370">
        <v>593632</v>
      </c>
    </row>
    <row r="32" spans="2:4" ht="17.25" customHeight="1" x14ac:dyDescent="0.2">
      <c r="B32" s="270">
        <v>28</v>
      </c>
      <c r="C32" s="371" t="s">
        <v>201</v>
      </c>
      <c r="D32" s="370">
        <v>5316056</v>
      </c>
    </row>
    <row r="33" spans="2:4" ht="16.5" customHeight="1" x14ac:dyDescent="0.2">
      <c r="B33" s="270">
        <v>29</v>
      </c>
      <c r="C33" s="371" t="s">
        <v>223</v>
      </c>
      <c r="D33" s="370">
        <v>3500792</v>
      </c>
    </row>
    <row r="34" spans="2:4" ht="12.75" x14ac:dyDescent="0.2">
      <c r="B34" s="270">
        <v>30</v>
      </c>
      <c r="C34" s="374" t="s">
        <v>227</v>
      </c>
      <c r="D34" s="370">
        <v>638604</v>
      </c>
    </row>
    <row r="35" spans="2:4" ht="12.75" x14ac:dyDescent="0.2">
      <c r="B35" s="270">
        <v>31</v>
      </c>
      <c r="C35" s="374" t="s">
        <v>228</v>
      </c>
      <c r="D35" s="370">
        <v>2049734</v>
      </c>
    </row>
    <row r="36" spans="2:4" ht="12.75" x14ac:dyDescent="0.2">
      <c r="B36" s="270">
        <v>32</v>
      </c>
      <c r="C36" s="399" t="s">
        <v>249</v>
      </c>
      <c r="D36" s="370">
        <v>664232</v>
      </c>
    </row>
    <row r="37" spans="2:4" ht="12.75" x14ac:dyDescent="0.2">
      <c r="B37" s="270">
        <v>33</v>
      </c>
      <c r="C37" s="399" t="s">
        <v>266</v>
      </c>
      <c r="D37" s="370">
        <v>1626606</v>
      </c>
    </row>
    <row r="38" spans="2:4" ht="12.75" x14ac:dyDescent="0.2">
      <c r="B38" s="270">
        <v>34</v>
      </c>
      <c r="C38" s="444" t="s">
        <v>311</v>
      </c>
      <c r="D38" s="370">
        <v>161014</v>
      </c>
    </row>
  </sheetData>
  <pageMargins left="0.15748031496062992" right="0.15748031496062992" top="0.23622047244094491" bottom="0.15748031496062992" header="0.23622047244094491" footer="0.19685039370078741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4"/>
  <sheetViews>
    <sheetView zoomScaleNormal="100" workbookViewId="0">
      <selection activeCell="D9" sqref="D9"/>
    </sheetView>
  </sheetViews>
  <sheetFormatPr defaultColWidth="26.85546875" defaultRowHeight="12.75" x14ac:dyDescent="0.2"/>
  <cols>
    <col min="1" max="1" width="7.7109375" style="7" customWidth="1"/>
    <col min="2" max="2" width="6.28515625" style="7" customWidth="1"/>
    <col min="3" max="3" width="29.85546875" style="7" customWidth="1"/>
    <col min="4" max="4" width="20.85546875" style="7" customWidth="1"/>
    <col min="5" max="16384" width="26.85546875" style="7"/>
  </cols>
  <sheetData>
    <row r="1" spans="1:5" s="22" customFormat="1" x14ac:dyDescent="0.2"/>
    <row r="2" spans="1:5" s="22" customFormat="1" x14ac:dyDescent="0.2"/>
    <row r="3" spans="1:5" s="22" customFormat="1" x14ac:dyDescent="0.2"/>
    <row r="4" spans="1:5" s="15" customFormat="1" ht="12.75" customHeight="1" x14ac:dyDescent="0.2"/>
    <row r="6" spans="1:5" x14ac:dyDescent="0.2">
      <c r="C6" s="147" t="s">
        <v>182</v>
      </c>
    </row>
    <row r="7" spans="1:5" x14ac:dyDescent="0.2">
      <c r="B7" s="8"/>
    </row>
    <row r="8" spans="1:5" x14ac:dyDescent="0.2">
      <c r="B8" s="8"/>
      <c r="C8" s="8"/>
    </row>
    <row r="9" spans="1:5" x14ac:dyDescent="0.2">
      <c r="C9" s="8"/>
      <c r="D9" s="47" t="s">
        <v>317</v>
      </c>
    </row>
    <row r="10" spans="1:5" s="8" customFormat="1" ht="56.25" customHeight="1" x14ac:dyDescent="0.2">
      <c r="B10" s="188" t="s">
        <v>21</v>
      </c>
      <c r="C10" s="188" t="s">
        <v>13</v>
      </c>
      <c r="D10" s="472" t="s">
        <v>316</v>
      </c>
    </row>
    <row r="11" spans="1:5" s="87" customFormat="1" ht="25.5" customHeight="1" x14ac:dyDescent="0.2">
      <c r="B11" s="363">
        <v>1</v>
      </c>
      <c r="C11" s="373" t="s">
        <v>49</v>
      </c>
      <c r="D11" s="5">
        <v>4368945.5199999996</v>
      </c>
      <c r="E11" s="142"/>
    </row>
    <row r="12" spans="1:5" s="87" customFormat="1" ht="22.5" customHeight="1" x14ac:dyDescent="0.2">
      <c r="A12" s="314" t="s">
        <v>100</v>
      </c>
      <c r="B12" s="363">
        <v>2</v>
      </c>
      <c r="C12" s="373" t="s">
        <v>53</v>
      </c>
      <c r="D12" s="5">
        <v>4225103.5</v>
      </c>
    </row>
    <row r="13" spans="1:5" s="87" customFormat="1" ht="25.5" customHeight="1" x14ac:dyDescent="0.2">
      <c r="B13" s="363">
        <v>3</v>
      </c>
      <c r="C13" s="373" t="s">
        <v>69</v>
      </c>
      <c r="D13" s="5">
        <v>450000</v>
      </c>
    </row>
    <row r="14" spans="1:5" s="87" customFormat="1" ht="27.75" customHeight="1" x14ac:dyDescent="0.2">
      <c r="B14" s="363">
        <v>4</v>
      </c>
      <c r="C14" s="372" t="s">
        <v>8</v>
      </c>
      <c r="D14" s="5">
        <v>1900000</v>
      </c>
    </row>
    <row r="15" spans="1:5" s="87" customFormat="1" ht="27.75" customHeight="1" x14ac:dyDescent="0.2">
      <c r="B15" s="363">
        <v>5</v>
      </c>
      <c r="C15" s="310" t="s">
        <v>30</v>
      </c>
      <c r="D15" s="5">
        <v>50000</v>
      </c>
    </row>
    <row r="16" spans="1:5" s="87" customFormat="1" ht="27.75" customHeight="1" x14ac:dyDescent="0.2">
      <c r="B16" s="363">
        <v>6</v>
      </c>
      <c r="C16" s="310" t="s">
        <v>205</v>
      </c>
      <c r="D16" s="5">
        <v>24200</v>
      </c>
    </row>
    <row r="17" spans="1:3" s="15" customFormat="1" x14ac:dyDescent="0.2">
      <c r="A17" s="13"/>
      <c r="B17" s="58"/>
      <c r="C17" s="39"/>
    </row>
    <row r="18" spans="1:3" s="50" customFormat="1" x14ac:dyDescent="0.2">
      <c r="A18" s="23"/>
      <c r="B18" s="58"/>
      <c r="C18" s="58"/>
    </row>
    <row r="19" spans="1:3" s="50" customFormat="1" x14ac:dyDescent="0.2">
      <c r="A19" s="23"/>
      <c r="B19" s="58"/>
      <c r="C19" s="166"/>
    </row>
    <row r="20" spans="1:3" s="84" customFormat="1" x14ac:dyDescent="0.2">
      <c r="C20" s="85"/>
    </row>
    <row r="21" spans="1:3" s="23" customFormat="1" x14ac:dyDescent="0.2">
      <c r="B21" s="12"/>
    </row>
    <row r="22" spans="1:3" s="15" customFormat="1" x14ac:dyDescent="0.2">
      <c r="B22" s="106"/>
      <c r="C22" s="12"/>
    </row>
    <row r="23" spans="1:3" s="50" customFormat="1" x14ac:dyDescent="0.2">
      <c r="B23" s="66"/>
    </row>
    <row r="24" spans="1:3" s="58" customFormat="1" x14ac:dyDescent="0.2"/>
  </sheetData>
  <sheetProtection selectLockedCells="1" selectUnlockedCells="1"/>
  <pageMargins left="0.15748031496062992" right="0.19685039370078741" top="0.23622047244094491" bottom="0.27559055118110237" header="0.23622047244094491" footer="0.23622047244094491"/>
  <pageSetup paperSize="9" scale="95" firstPageNumber="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6:D20"/>
  <sheetViews>
    <sheetView topLeftCell="A4" workbookViewId="0">
      <selection activeCell="D8" sqref="D8"/>
    </sheetView>
  </sheetViews>
  <sheetFormatPr defaultRowHeight="12.75" x14ac:dyDescent="0.2"/>
  <cols>
    <col min="1" max="1" width="3.140625" customWidth="1"/>
    <col min="2" max="2" width="5.140625" customWidth="1"/>
    <col min="3" max="3" width="29.42578125" customWidth="1"/>
    <col min="4" max="4" width="14.7109375" style="181" customWidth="1"/>
  </cols>
  <sheetData>
    <row r="6" spans="2:4" s="4" customFormat="1" ht="51" customHeight="1" x14ac:dyDescent="0.2">
      <c r="B6" s="550" t="s">
        <v>256</v>
      </c>
      <c r="C6" s="550"/>
      <c r="D6" s="550"/>
    </row>
    <row r="7" spans="2:4" s="4" customFormat="1" x14ac:dyDescent="0.2">
      <c r="B7" s="1"/>
      <c r="C7" s="1"/>
      <c r="D7" s="178"/>
    </row>
    <row r="8" spans="2:4" s="4" customFormat="1" ht="13.5" thickBot="1" x14ac:dyDescent="0.25">
      <c r="C8" s="1"/>
      <c r="D8" s="47" t="s">
        <v>317</v>
      </c>
    </row>
    <row r="9" spans="2:4" s="1" customFormat="1" ht="56.25" customHeight="1" thickBot="1" x14ac:dyDescent="0.25">
      <c r="B9" s="400" t="s">
        <v>21</v>
      </c>
      <c r="C9" s="401" t="s">
        <v>13</v>
      </c>
      <c r="D9" s="648" t="s">
        <v>316</v>
      </c>
    </row>
    <row r="10" spans="2:4" s="87" customFormat="1" ht="30" customHeight="1" x14ac:dyDescent="0.2">
      <c r="B10" s="402">
        <v>1</v>
      </c>
      <c r="C10" s="98" t="s">
        <v>48</v>
      </c>
      <c r="D10" s="646">
        <v>196922.25</v>
      </c>
    </row>
    <row r="11" spans="2:4" s="6" customFormat="1" ht="32.25" customHeight="1" x14ac:dyDescent="0.2">
      <c r="B11" s="338">
        <v>2</v>
      </c>
      <c r="C11" s="5" t="s">
        <v>150</v>
      </c>
      <c r="D11" s="646">
        <v>207402.25</v>
      </c>
    </row>
    <row r="12" spans="2:4" s="19" customFormat="1" ht="29.25" customHeight="1" thickBot="1" x14ac:dyDescent="0.25">
      <c r="B12" s="352"/>
      <c r="C12" s="353" t="s">
        <v>7</v>
      </c>
      <c r="D12" s="649">
        <v>404324.5</v>
      </c>
    </row>
    <row r="13" spans="2:4" s="19" customFormat="1" ht="12.75" customHeight="1" x14ac:dyDescent="0.2">
      <c r="B13" s="275"/>
      <c r="C13" s="276"/>
      <c r="D13" s="20"/>
    </row>
    <row r="14" spans="2:4" s="7" customFormat="1" x14ac:dyDescent="0.2">
      <c r="B14" s="195"/>
      <c r="C14" s="470"/>
      <c r="D14" s="14"/>
    </row>
    <row r="15" spans="2:4" s="30" customFormat="1" x14ac:dyDescent="0.2">
      <c r="B15" s="10"/>
      <c r="C15" s="163"/>
      <c r="D15" s="31"/>
    </row>
    <row r="16" spans="2:4" s="126" customFormat="1" x14ac:dyDescent="0.2">
      <c r="B16" s="206"/>
      <c r="C16" s="84"/>
      <c r="D16" s="131"/>
    </row>
    <row r="17" spans="1:4" s="126" customFormat="1" ht="12.75" customHeight="1" x14ac:dyDescent="0.2">
      <c r="B17" s="24"/>
      <c r="C17" s="24"/>
      <c r="D17" s="131"/>
    </row>
    <row r="18" spans="1:4" s="23" customFormat="1" x14ac:dyDescent="0.2">
      <c r="A18" s="36"/>
      <c r="B18" s="36"/>
      <c r="C18" s="164"/>
      <c r="D18" s="24"/>
    </row>
    <row r="19" spans="1:4" s="23" customFormat="1" x14ac:dyDescent="0.2">
      <c r="A19" s="20"/>
      <c r="B19" s="20"/>
      <c r="C19" s="165"/>
      <c r="D19" s="24"/>
    </row>
    <row r="20" spans="1:4" s="23" customFormat="1" x14ac:dyDescent="0.2">
      <c r="A20" s="20"/>
      <c r="B20" s="14"/>
      <c r="C20" s="121"/>
      <c r="D20" s="24"/>
    </row>
  </sheetData>
  <mergeCells count="1">
    <mergeCell ref="B6:D6"/>
  </mergeCells>
  <pageMargins left="0.31" right="0.17" top="0.75" bottom="0.75" header="0.3" footer="0.3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F24"/>
  <sheetViews>
    <sheetView workbookViewId="0">
      <selection activeCell="D8" sqref="D8"/>
    </sheetView>
  </sheetViews>
  <sheetFormatPr defaultRowHeight="12.75" x14ac:dyDescent="0.2"/>
  <cols>
    <col min="1" max="1" width="3.140625" style="254" customWidth="1"/>
    <col min="2" max="2" width="5.140625" style="254" customWidth="1"/>
    <col min="3" max="3" width="26.28515625" style="254" customWidth="1"/>
    <col min="4" max="4" width="23.85546875" style="257" customWidth="1"/>
    <col min="5" max="5" width="9.140625" style="254"/>
    <col min="6" max="6" width="11.5703125" style="254" bestFit="1" customWidth="1"/>
    <col min="7" max="16384" width="9.140625" style="254"/>
  </cols>
  <sheetData>
    <row r="6" spans="2:6" s="7" customFormat="1" ht="51" customHeight="1" x14ac:dyDescent="0.2">
      <c r="B6" s="550" t="s">
        <v>252</v>
      </c>
      <c r="C6" s="550"/>
      <c r="D6" s="550"/>
    </row>
    <row r="7" spans="2:6" s="7" customFormat="1" x14ac:dyDescent="0.2">
      <c r="B7" s="8"/>
      <c r="C7" s="8"/>
      <c r="D7" s="14"/>
    </row>
    <row r="8" spans="2:6" s="7" customFormat="1" x14ac:dyDescent="0.2">
      <c r="C8" s="8"/>
      <c r="D8" s="47" t="s">
        <v>317</v>
      </c>
    </row>
    <row r="9" spans="2:6" s="8" customFormat="1" ht="56.25" customHeight="1" x14ac:dyDescent="0.2">
      <c r="B9" s="188" t="s">
        <v>21</v>
      </c>
      <c r="C9" s="188" t="s">
        <v>13</v>
      </c>
      <c r="D9" s="193" t="s">
        <v>318</v>
      </c>
    </row>
    <row r="10" spans="2:6" s="87" customFormat="1" ht="22.15" customHeight="1" x14ac:dyDescent="0.2">
      <c r="B10" s="241">
        <v>1</v>
      </c>
      <c r="C10" s="455" t="s">
        <v>8</v>
      </c>
      <c r="D10" s="5">
        <v>8486891.3353400044</v>
      </c>
      <c r="F10" s="142"/>
    </row>
    <row r="11" spans="2:6" s="6" customFormat="1" ht="26.45" customHeight="1" x14ac:dyDescent="0.2">
      <c r="B11" s="242">
        <v>2</v>
      </c>
      <c r="C11" s="284" t="s">
        <v>148</v>
      </c>
      <c r="D11" s="5">
        <v>2396477.90466</v>
      </c>
      <c r="F11" s="87"/>
    </row>
    <row r="12" spans="2:6" s="6" customFormat="1" ht="24" customHeight="1" x14ac:dyDescent="0.2">
      <c r="B12" s="242">
        <v>3</v>
      </c>
      <c r="C12" s="284" t="s">
        <v>53</v>
      </c>
      <c r="D12" s="5">
        <v>550000</v>
      </c>
      <c r="F12" s="142"/>
    </row>
    <row r="13" spans="2:6" s="6" customFormat="1" ht="31.5" customHeight="1" x14ac:dyDescent="0.2">
      <c r="B13" s="242">
        <v>4</v>
      </c>
      <c r="C13" s="285" t="s">
        <v>258</v>
      </c>
      <c r="D13" s="5">
        <v>0</v>
      </c>
      <c r="F13" s="87"/>
    </row>
    <row r="14" spans="2:6" s="6" customFormat="1" ht="26.25" customHeight="1" x14ac:dyDescent="0.2">
      <c r="B14" s="242">
        <v>5</v>
      </c>
      <c r="C14" s="310" t="s">
        <v>30</v>
      </c>
      <c r="D14" s="5">
        <v>250000</v>
      </c>
      <c r="F14" s="142"/>
    </row>
    <row r="15" spans="2:6" s="6" customFormat="1" ht="17.25" customHeight="1" x14ac:dyDescent="0.2">
      <c r="B15" s="174"/>
      <c r="C15" s="174" t="s">
        <v>7</v>
      </c>
      <c r="D15" s="174">
        <v>11683369.240000004</v>
      </c>
    </row>
    <row r="16" spans="2:6" s="6" customFormat="1" ht="17.25" customHeight="1" x14ac:dyDescent="0.2">
      <c r="B16" s="3"/>
      <c r="C16" s="3"/>
      <c r="D16" s="3"/>
    </row>
    <row r="17" spans="1:4" s="19" customFormat="1" ht="12.75" customHeight="1" x14ac:dyDescent="0.2">
      <c r="B17" s="17"/>
      <c r="C17" s="84"/>
      <c r="D17" s="20"/>
    </row>
    <row r="18" spans="1:4" s="7" customFormat="1" x14ac:dyDescent="0.2">
      <c r="B18" s="17"/>
      <c r="C18" s="470"/>
      <c r="D18" s="14"/>
    </row>
    <row r="19" spans="1:4" s="30" customFormat="1" x14ac:dyDescent="0.2">
      <c r="B19" s="42"/>
      <c r="C19" s="163"/>
      <c r="D19" s="31"/>
    </row>
    <row r="20" spans="1:4" s="126" customFormat="1" x14ac:dyDescent="0.2">
      <c r="B20" s="206"/>
      <c r="C20" s="84"/>
      <c r="D20" s="131"/>
    </row>
    <row r="21" spans="1:4" s="126" customFormat="1" ht="12.75" customHeight="1" x14ac:dyDescent="0.2">
      <c r="B21" s="24"/>
      <c r="C21" s="24"/>
      <c r="D21" s="131"/>
    </row>
    <row r="22" spans="1:4" s="23" customFormat="1" x14ac:dyDescent="0.2">
      <c r="A22" s="36"/>
      <c r="B22" s="36"/>
      <c r="C22" s="164"/>
      <c r="D22" s="24"/>
    </row>
    <row r="23" spans="1:4" s="23" customFormat="1" x14ac:dyDescent="0.2">
      <c r="A23" s="20"/>
      <c r="B23" s="20"/>
      <c r="C23" s="165"/>
      <c r="D23" s="24"/>
    </row>
    <row r="24" spans="1:4" s="23" customFormat="1" x14ac:dyDescent="0.2">
      <c r="A24" s="20"/>
      <c r="B24" s="14"/>
      <c r="C24" s="121"/>
      <c r="D24" s="24"/>
    </row>
  </sheetData>
  <mergeCells count="1">
    <mergeCell ref="B6:D6"/>
  </mergeCells>
  <pageMargins left="0.31" right="0.17" top="0.75" bottom="0.75" header="0.3" footer="0.3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D20"/>
  <sheetViews>
    <sheetView tabSelected="1" workbookViewId="0">
      <selection activeCell="O10" sqref="O10"/>
    </sheetView>
  </sheetViews>
  <sheetFormatPr defaultRowHeight="12.75" x14ac:dyDescent="0.2"/>
  <cols>
    <col min="1" max="1" width="3.140625" customWidth="1"/>
    <col min="2" max="2" width="5.140625" customWidth="1"/>
    <col min="3" max="3" width="29.42578125" customWidth="1"/>
    <col min="4" max="4" width="24.28515625" style="181" customWidth="1"/>
  </cols>
  <sheetData>
    <row r="6" spans="2:4" s="4" customFormat="1" ht="51" customHeight="1" x14ac:dyDescent="0.2">
      <c r="B6" s="550" t="s">
        <v>262</v>
      </c>
      <c r="C6" s="550"/>
      <c r="D6" s="550"/>
    </row>
    <row r="7" spans="2:4" s="4" customFormat="1" x14ac:dyDescent="0.2">
      <c r="B7" s="1"/>
      <c r="C7" s="1"/>
      <c r="D7" s="178"/>
    </row>
    <row r="8" spans="2:4" s="4" customFormat="1" ht="13.5" thickBot="1" x14ac:dyDescent="0.25">
      <c r="C8" s="1"/>
      <c r="D8" s="47" t="s">
        <v>317</v>
      </c>
    </row>
    <row r="9" spans="2:4" s="1" customFormat="1" ht="56.25" customHeight="1" thickBot="1" x14ac:dyDescent="0.25">
      <c r="B9" s="351" t="s">
        <v>21</v>
      </c>
      <c r="C9" s="112" t="s">
        <v>13</v>
      </c>
      <c r="D9" s="553" t="s">
        <v>316</v>
      </c>
    </row>
    <row r="10" spans="2:4" s="87" customFormat="1" ht="36.75" customHeight="1" x14ac:dyDescent="0.2">
      <c r="B10" s="402">
        <v>1</v>
      </c>
      <c r="C10" s="650" t="s">
        <v>30</v>
      </c>
      <c r="D10" s="651">
        <v>318026.12</v>
      </c>
    </row>
    <row r="11" spans="2:4" s="6" customFormat="1" ht="37.5" customHeight="1" x14ac:dyDescent="0.2">
      <c r="B11" s="338">
        <v>2</v>
      </c>
      <c r="C11" s="153" t="s">
        <v>44</v>
      </c>
      <c r="D11" s="646">
        <v>22000</v>
      </c>
    </row>
    <row r="12" spans="2:4" s="19" customFormat="1" ht="24.75" customHeight="1" thickBot="1" x14ac:dyDescent="0.25">
      <c r="B12" s="352"/>
      <c r="C12" s="353" t="s">
        <v>7</v>
      </c>
      <c r="D12" s="649">
        <v>340026.12</v>
      </c>
    </row>
    <row r="13" spans="2:4" s="19" customFormat="1" ht="12.75" customHeight="1" x14ac:dyDescent="0.2">
      <c r="B13" s="275"/>
      <c r="C13" s="276"/>
      <c r="D13" s="20"/>
    </row>
    <row r="14" spans="2:4" s="7" customFormat="1" x14ac:dyDescent="0.2">
      <c r="B14" s="195"/>
      <c r="C14" s="470"/>
      <c r="D14" s="14"/>
    </row>
    <row r="15" spans="2:4" s="30" customFormat="1" x14ac:dyDescent="0.2">
      <c r="B15" s="10"/>
      <c r="C15" s="163"/>
      <c r="D15" s="31"/>
    </row>
    <row r="16" spans="2:4" s="126" customFormat="1" x14ac:dyDescent="0.2">
      <c r="B16" s="206"/>
      <c r="C16" s="84"/>
      <c r="D16" s="131"/>
    </row>
    <row r="17" spans="1:4" s="126" customFormat="1" ht="12.75" customHeight="1" x14ac:dyDescent="0.2">
      <c r="B17" s="24"/>
      <c r="C17" s="24"/>
      <c r="D17" s="131"/>
    </row>
    <row r="18" spans="1:4" s="23" customFormat="1" x14ac:dyDescent="0.2">
      <c r="A18" s="36"/>
      <c r="B18" s="36"/>
      <c r="C18" s="164"/>
      <c r="D18" s="24"/>
    </row>
    <row r="19" spans="1:4" s="23" customFormat="1" x14ac:dyDescent="0.2">
      <c r="A19" s="20"/>
      <c r="B19" s="20"/>
      <c r="C19" s="165"/>
      <c r="D19" s="24"/>
    </row>
    <row r="20" spans="1:4" s="23" customFormat="1" x14ac:dyDescent="0.2">
      <c r="A20" s="20"/>
      <c r="B20" s="14"/>
      <c r="C20" s="299"/>
      <c r="D20" s="24"/>
    </row>
  </sheetData>
  <mergeCells count="1">
    <mergeCell ref="B6:D6"/>
  </mergeCells>
  <pageMargins left="0.31" right="0.17" top="0.75" bottom="0.75" header="0.3" footer="0.3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70"/>
  <sheetViews>
    <sheetView zoomScaleNormal="100" workbookViewId="0">
      <pane ySplit="4" topLeftCell="A5" activePane="bottomLeft" state="frozen"/>
      <selection activeCell="O45" sqref="O45:O46"/>
      <selection pane="bottomLeft" activeCell="M14" sqref="M14"/>
    </sheetView>
  </sheetViews>
  <sheetFormatPr defaultColWidth="11.42578125" defaultRowHeight="32.25" customHeight="1" x14ac:dyDescent="0.2"/>
  <cols>
    <col min="1" max="1" width="5.5703125" style="126" customWidth="1"/>
    <col min="2" max="2" width="4.5703125" style="126" customWidth="1"/>
    <col min="3" max="3" width="33.42578125" style="333" customWidth="1"/>
    <col min="4" max="4" width="15.85546875" style="136" customWidth="1"/>
    <col min="5" max="5" width="14" style="126" customWidth="1"/>
    <col min="6" max="6" width="11.42578125" style="126"/>
    <col min="7" max="7" width="11.7109375" style="126" bestFit="1" customWidth="1"/>
    <col min="8" max="16384" width="11.42578125" style="126"/>
  </cols>
  <sheetData>
    <row r="1" spans="2:7" s="22" customFormat="1" ht="12.75" x14ac:dyDescent="0.2">
      <c r="C1" s="315"/>
    </row>
    <row r="2" spans="2:7" ht="36.75" customHeight="1" x14ac:dyDescent="0.2">
      <c r="B2" s="551" t="s">
        <v>115</v>
      </c>
      <c r="C2" s="551"/>
      <c r="D2" s="551"/>
    </row>
    <row r="3" spans="2:7" s="127" customFormat="1" ht="15" customHeight="1" x14ac:dyDescent="0.2">
      <c r="C3" s="316"/>
      <c r="D3" s="128"/>
    </row>
    <row r="4" spans="2:7" s="129" customFormat="1" ht="39.75" customHeight="1" x14ac:dyDescent="0.2">
      <c r="B4" s="192" t="s">
        <v>20</v>
      </c>
      <c r="C4" s="317" t="s">
        <v>116</v>
      </c>
      <c r="D4" s="192" t="s">
        <v>117</v>
      </c>
      <c r="E4" s="192" t="s">
        <v>313</v>
      </c>
    </row>
    <row r="5" spans="2:7" ht="12.75" customHeight="1" x14ac:dyDescent="0.2">
      <c r="B5" s="231"/>
      <c r="C5" s="318" t="s">
        <v>118</v>
      </c>
      <c r="D5" s="130" t="s">
        <v>119</v>
      </c>
      <c r="E5" s="185">
        <v>684588</v>
      </c>
      <c r="G5" s="131"/>
    </row>
    <row r="6" spans="2:7" ht="12.75" x14ac:dyDescent="0.2">
      <c r="B6" s="231"/>
      <c r="C6" s="318" t="s">
        <v>118</v>
      </c>
      <c r="D6" s="130" t="s">
        <v>124</v>
      </c>
      <c r="E6" s="185">
        <v>65156</v>
      </c>
      <c r="G6" s="131"/>
    </row>
    <row r="7" spans="2:7" ht="12.75" customHeight="1" x14ac:dyDescent="0.2">
      <c r="B7" s="231"/>
      <c r="C7" s="318" t="s">
        <v>118</v>
      </c>
      <c r="D7" s="130" t="s">
        <v>120</v>
      </c>
      <c r="E7" s="185">
        <v>21365.320000000003</v>
      </c>
      <c r="G7" s="131"/>
    </row>
    <row r="8" spans="2:7" ht="12.75" customHeight="1" x14ac:dyDescent="0.2">
      <c r="B8" s="231"/>
      <c r="C8" s="318" t="s">
        <v>118</v>
      </c>
      <c r="D8" s="130" t="s">
        <v>121</v>
      </c>
      <c r="E8" s="185">
        <v>38937.5</v>
      </c>
      <c r="G8" s="131"/>
    </row>
    <row r="9" spans="2:7" s="129" customFormat="1" ht="25.5" customHeight="1" x14ac:dyDescent="0.2">
      <c r="B9" s="232">
        <v>1</v>
      </c>
      <c r="C9" s="319" t="s">
        <v>122</v>
      </c>
      <c r="D9" s="132"/>
      <c r="E9" s="265">
        <v>810046.82</v>
      </c>
      <c r="G9" s="131"/>
    </row>
    <row r="10" spans="2:7" ht="12.75" customHeight="1" x14ac:dyDescent="0.2">
      <c r="B10" s="231"/>
      <c r="C10" s="318" t="s">
        <v>123</v>
      </c>
      <c r="D10" s="130" t="s">
        <v>119</v>
      </c>
      <c r="E10" s="185">
        <v>553183</v>
      </c>
      <c r="G10" s="131"/>
    </row>
    <row r="11" spans="2:7" ht="12.75" x14ac:dyDescent="0.2">
      <c r="B11" s="231"/>
      <c r="C11" s="318" t="s">
        <v>123</v>
      </c>
      <c r="D11" s="130" t="s">
        <v>124</v>
      </c>
      <c r="E11" s="185">
        <v>117424</v>
      </c>
      <c r="G11" s="131"/>
    </row>
    <row r="12" spans="2:7" ht="12.75" customHeight="1" x14ac:dyDescent="0.2">
      <c r="B12" s="231"/>
      <c r="C12" s="318" t="s">
        <v>123</v>
      </c>
      <c r="D12" s="130" t="s">
        <v>120</v>
      </c>
      <c r="E12" s="185">
        <v>68003.17</v>
      </c>
      <c r="G12" s="131"/>
    </row>
    <row r="13" spans="2:7" s="129" customFormat="1" ht="38.25" customHeight="1" x14ac:dyDescent="0.2">
      <c r="B13" s="232">
        <v>2</v>
      </c>
      <c r="C13" s="319" t="s">
        <v>125</v>
      </c>
      <c r="D13" s="133"/>
      <c r="E13" s="265">
        <v>738610.17</v>
      </c>
      <c r="G13" s="131"/>
    </row>
    <row r="14" spans="2:7" ht="22.5" customHeight="1" x14ac:dyDescent="0.2">
      <c r="B14" s="231"/>
      <c r="C14" s="318" t="s">
        <v>126</v>
      </c>
      <c r="D14" s="130" t="s">
        <v>119</v>
      </c>
      <c r="E14" s="185">
        <v>975602</v>
      </c>
      <c r="G14" s="131"/>
    </row>
    <row r="15" spans="2:7" ht="23.25" customHeight="1" x14ac:dyDescent="0.2">
      <c r="B15" s="231"/>
      <c r="C15" s="318" t="s">
        <v>126</v>
      </c>
      <c r="D15" s="130" t="s">
        <v>124</v>
      </c>
      <c r="E15" s="185">
        <v>32936</v>
      </c>
      <c r="G15" s="131"/>
    </row>
    <row r="16" spans="2:7" s="129" customFormat="1" ht="25.5" customHeight="1" x14ac:dyDescent="0.2">
      <c r="B16" s="232">
        <v>3</v>
      </c>
      <c r="C16" s="319" t="s">
        <v>127</v>
      </c>
      <c r="D16" s="133"/>
      <c r="E16" s="266">
        <v>1008538</v>
      </c>
      <c r="G16" s="131"/>
    </row>
    <row r="17" spans="2:7" ht="25.5" customHeight="1" x14ac:dyDescent="0.2">
      <c r="B17" s="231"/>
      <c r="C17" s="318" t="s">
        <v>229</v>
      </c>
      <c r="D17" s="130" t="s">
        <v>119</v>
      </c>
      <c r="E17" s="185">
        <v>965346</v>
      </c>
      <c r="G17" s="131"/>
    </row>
    <row r="18" spans="2:7" ht="25.5" x14ac:dyDescent="0.2">
      <c r="B18" s="231"/>
      <c r="C18" s="318" t="s">
        <v>229</v>
      </c>
      <c r="D18" s="130" t="s">
        <v>124</v>
      </c>
      <c r="E18" s="185">
        <v>95944</v>
      </c>
      <c r="G18" s="131"/>
    </row>
    <row r="19" spans="2:7" ht="25.5" customHeight="1" x14ac:dyDescent="0.2">
      <c r="B19" s="231"/>
      <c r="C19" s="318" t="s">
        <v>229</v>
      </c>
      <c r="D19" s="130" t="s">
        <v>120</v>
      </c>
      <c r="E19" s="185">
        <v>153874.23000000004</v>
      </c>
      <c r="G19" s="131"/>
    </row>
    <row r="20" spans="2:7" s="129" customFormat="1" ht="25.5" customHeight="1" x14ac:dyDescent="0.2">
      <c r="B20" s="232">
        <v>4</v>
      </c>
      <c r="C20" s="319" t="s">
        <v>129</v>
      </c>
      <c r="D20" s="133"/>
      <c r="E20" s="266">
        <v>1215164.23</v>
      </c>
      <c r="G20" s="131"/>
    </row>
    <row r="21" spans="2:7" ht="25.5" x14ac:dyDescent="0.2">
      <c r="B21" s="231"/>
      <c r="C21" s="320" t="s">
        <v>230</v>
      </c>
      <c r="D21" s="130" t="s">
        <v>119</v>
      </c>
      <c r="E21" s="185">
        <v>317295</v>
      </c>
      <c r="G21" s="131"/>
    </row>
    <row r="22" spans="2:7" s="129" customFormat="1" ht="25.5" customHeight="1" x14ac:dyDescent="0.2">
      <c r="B22" s="232">
        <v>5</v>
      </c>
      <c r="C22" s="321" t="s">
        <v>230</v>
      </c>
      <c r="D22" s="132"/>
      <c r="E22" s="266">
        <v>317295</v>
      </c>
      <c r="G22" s="131"/>
    </row>
    <row r="23" spans="2:7" ht="25.5" x14ac:dyDescent="0.2">
      <c r="B23" s="231"/>
      <c r="C23" s="318" t="s">
        <v>231</v>
      </c>
      <c r="D23" s="130" t="s">
        <v>119</v>
      </c>
      <c r="E23" s="185">
        <v>173711</v>
      </c>
      <c r="G23" s="131"/>
    </row>
    <row r="24" spans="2:7" ht="27" customHeight="1" x14ac:dyDescent="0.2">
      <c r="B24" s="231"/>
      <c r="C24" s="318" t="s">
        <v>231</v>
      </c>
      <c r="D24" s="130" t="s">
        <v>124</v>
      </c>
      <c r="E24" s="185">
        <v>19332</v>
      </c>
      <c r="G24" s="131"/>
    </row>
    <row r="25" spans="2:7" ht="25.5" x14ac:dyDescent="0.2">
      <c r="B25" s="231"/>
      <c r="C25" s="318" t="s">
        <v>231</v>
      </c>
      <c r="D25" s="130" t="s">
        <v>120</v>
      </c>
      <c r="E25" s="185">
        <v>35669.840000000011</v>
      </c>
      <c r="G25" s="131"/>
    </row>
    <row r="26" spans="2:7" ht="25.5" x14ac:dyDescent="0.2">
      <c r="B26" s="231"/>
      <c r="C26" s="318" t="s">
        <v>231</v>
      </c>
      <c r="D26" s="130" t="s">
        <v>121</v>
      </c>
      <c r="E26" s="185">
        <v>15575</v>
      </c>
      <c r="G26" s="131"/>
    </row>
    <row r="27" spans="2:7" s="129" customFormat="1" ht="37.5" customHeight="1" x14ac:dyDescent="0.2">
      <c r="B27" s="232">
        <v>6</v>
      </c>
      <c r="C27" s="322" t="s">
        <v>231</v>
      </c>
      <c r="D27" s="132"/>
      <c r="E27" s="266">
        <v>244287.84000000003</v>
      </c>
      <c r="G27" s="131"/>
    </row>
    <row r="28" spans="2:7" ht="27.75" customHeight="1" x14ac:dyDescent="0.2">
      <c r="B28" s="231"/>
      <c r="C28" s="318" t="s">
        <v>240</v>
      </c>
      <c r="D28" s="130" t="s">
        <v>119</v>
      </c>
      <c r="E28" s="185">
        <v>813429</v>
      </c>
      <c r="G28" s="131"/>
    </row>
    <row r="29" spans="2:7" ht="21" customHeight="1" x14ac:dyDescent="0.2">
      <c r="B29" s="231"/>
      <c r="C29" s="318" t="s">
        <v>241</v>
      </c>
      <c r="D29" s="130" t="s">
        <v>124</v>
      </c>
      <c r="E29" s="185">
        <v>155372</v>
      </c>
      <c r="G29" s="131"/>
    </row>
    <row r="30" spans="2:7" s="129" customFormat="1" ht="31.5" customHeight="1" x14ac:dyDescent="0.2">
      <c r="B30" s="232">
        <v>7</v>
      </c>
      <c r="C30" s="319" t="s">
        <v>130</v>
      </c>
      <c r="D30" s="133"/>
      <c r="E30" s="266">
        <v>968801</v>
      </c>
      <c r="G30" s="131"/>
    </row>
    <row r="31" spans="2:7" ht="30.75" customHeight="1" x14ac:dyDescent="0.2">
      <c r="B31" s="231"/>
      <c r="C31" s="323" t="s">
        <v>131</v>
      </c>
      <c r="D31" s="130" t="s">
        <v>119</v>
      </c>
      <c r="E31" s="185">
        <v>2715276</v>
      </c>
      <c r="G31" s="131"/>
    </row>
    <row r="32" spans="2:7" ht="21.75" customHeight="1" x14ac:dyDescent="0.2">
      <c r="B32" s="231"/>
      <c r="C32" s="323" t="s">
        <v>131</v>
      </c>
      <c r="D32" s="130" t="s">
        <v>124</v>
      </c>
      <c r="E32" s="185">
        <v>548456</v>
      </c>
      <c r="G32" s="131"/>
    </row>
    <row r="33" spans="2:7" s="129" customFormat="1" ht="26.25" customHeight="1" x14ac:dyDescent="0.2">
      <c r="B33" s="232">
        <v>8</v>
      </c>
      <c r="C33" s="324" t="s">
        <v>132</v>
      </c>
      <c r="D33" s="134"/>
      <c r="E33" s="266">
        <v>3263732</v>
      </c>
      <c r="G33" s="131"/>
    </row>
    <row r="34" spans="2:7" ht="12.75" customHeight="1" x14ac:dyDescent="0.2">
      <c r="B34" s="231"/>
      <c r="C34" s="323" t="s">
        <v>133</v>
      </c>
      <c r="D34" s="130" t="s">
        <v>119</v>
      </c>
      <c r="E34" s="185">
        <v>2267217</v>
      </c>
      <c r="G34" s="131"/>
    </row>
    <row r="35" spans="2:7" ht="12.75" x14ac:dyDescent="0.2">
      <c r="B35" s="231"/>
      <c r="C35" s="323" t="s">
        <v>133</v>
      </c>
      <c r="D35" s="130" t="s">
        <v>124</v>
      </c>
      <c r="E35" s="185">
        <v>444636</v>
      </c>
      <c r="G35" s="131"/>
    </row>
    <row r="36" spans="2:7" s="129" customFormat="1" ht="12.75" customHeight="1" x14ac:dyDescent="0.2">
      <c r="B36" s="232">
        <v>9</v>
      </c>
      <c r="C36" s="324" t="s">
        <v>134</v>
      </c>
      <c r="D36" s="134"/>
      <c r="E36" s="266">
        <v>2711853</v>
      </c>
      <c r="G36" s="131"/>
    </row>
    <row r="37" spans="2:7" ht="12.75" customHeight="1" x14ac:dyDescent="0.2">
      <c r="B37" s="231"/>
      <c r="C37" s="323" t="s">
        <v>135</v>
      </c>
      <c r="D37" s="130" t="s">
        <v>119</v>
      </c>
      <c r="E37" s="185">
        <v>4410080</v>
      </c>
      <c r="G37" s="131"/>
    </row>
    <row r="38" spans="2:7" ht="12.75" x14ac:dyDescent="0.2">
      <c r="B38" s="231"/>
      <c r="C38" s="323" t="s">
        <v>135</v>
      </c>
      <c r="D38" s="130" t="s">
        <v>124</v>
      </c>
      <c r="E38" s="185">
        <v>926504</v>
      </c>
      <c r="G38" s="131"/>
    </row>
    <row r="39" spans="2:7" ht="12.75" customHeight="1" x14ac:dyDescent="0.2">
      <c r="B39" s="231"/>
      <c r="C39" s="323" t="s">
        <v>135</v>
      </c>
      <c r="D39" s="130" t="s">
        <v>120</v>
      </c>
      <c r="E39" s="185">
        <v>160839.88000000006</v>
      </c>
      <c r="G39" s="131"/>
    </row>
    <row r="40" spans="2:7" ht="12.75" customHeight="1" x14ac:dyDescent="0.2">
      <c r="B40" s="231"/>
      <c r="C40" s="323" t="s">
        <v>135</v>
      </c>
      <c r="D40" s="130" t="s">
        <v>121</v>
      </c>
      <c r="E40" s="185">
        <v>47343.729999999996</v>
      </c>
      <c r="G40" s="131"/>
    </row>
    <row r="41" spans="2:7" s="129" customFormat="1" ht="12.75" customHeight="1" x14ac:dyDescent="0.2">
      <c r="B41" s="232">
        <v>10</v>
      </c>
      <c r="C41" s="324" t="s">
        <v>136</v>
      </c>
      <c r="D41" s="134"/>
      <c r="E41" s="266">
        <v>5544767.6100000003</v>
      </c>
      <c r="G41" s="131"/>
    </row>
    <row r="42" spans="2:7" ht="12.75" customHeight="1" x14ac:dyDescent="0.2">
      <c r="B42" s="231"/>
      <c r="C42" s="323" t="s">
        <v>137</v>
      </c>
      <c r="D42" s="130" t="s">
        <v>119</v>
      </c>
      <c r="E42" s="185">
        <v>2904371</v>
      </c>
      <c r="G42" s="131"/>
    </row>
    <row r="43" spans="2:7" ht="12.75" x14ac:dyDescent="0.2">
      <c r="B43" s="231"/>
      <c r="C43" s="323" t="s">
        <v>137</v>
      </c>
      <c r="D43" s="130" t="s">
        <v>124</v>
      </c>
      <c r="E43" s="185">
        <v>566356</v>
      </c>
      <c r="G43" s="131"/>
    </row>
    <row r="44" spans="2:7" s="129" customFormat="1" ht="12.75" customHeight="1" x14ac:dyDescent="0.2">
      <c r="B44" s="232">
        <v>12</v>
      </c>
      <c r="C44" s="324" t="s">
        <v>138</v>
      </c>
      <c r="D44" s="134"/>
      <c r="E44" s="266">
        <v>3470727</v>
      </c>
      <c r="G44" s="131"/>
    </row>
    <row r="45" spans="2:7" ht="12.75" customHeight="1" x14ac:dyDescent="0.2">
      <c r="B45" s="231"/>
      <c r="C45" s="323" t="s">
        <v>139</v>
      </c>
      <c r="D45" s="173" t="s">
        <v>119</v>
      </c>
      <c r="E45" s="185">
        <v>3924843</v>
      </c>
      <c r="G45" s="131"/>
    </row>
    <row r="46" spans="2:7" ht="12.75" x14ac:dyDescent="0.2">
      <c r="B46" s="231"/>
      <c r="C46" s="323" t="s">
        <v>139</v>
      </c>
      <c r="D46" s="130" t="s">
        <v>124</v>
      </c>
      <c r="E46" s="185">
        <v>773280</v>
      </c>
      <c r="G46" s="131"/>
    </row>
    <row r="47" spans="2:7" s="129" customFormat="1" ht="12.75" customHeight="1" x14ac:dyDescent="0.2">
      <c r="B47" s="232">
        <v>13</v>
      </c>
      <c r="C47" s="324" t="s">
        <v>140</v>
      </c>
      <c r="D47" s="134" t="s">
        <v>7</v>
      </c>
      <c r="E47" s="266">
        <v>4698123</v>
      </c>
      <c r="G47" s="131"/>
    </row>
    <row r="48" spans="2:7" ht="12.75" customHeight="1" x14ac:dyDescent="0.2">
      <c r="B48" s="231"/>
      <c r="C48" s="323" t="s">
        <v>141</v>
      </c>
      <c r="D48" s="130" t="s">
        <v>119</v>
      </c>
      <c r="E48" s="185">
        <v>5147230</v>
      </c>
      <c r="G48" s="131"/>
    </row>
    <row r="49" spans="2:7" ht="12.75" x14ac:dyDescent="0.2">
      <c r="B49" s="231"/>
      <c r="C49" s="323" t="s">
        <v>141</v>
      </c>
      <c r="D49" s="130" t="s">
        <v>124</v>
      </c>
      <c r="E49" s="185">
        <v>1096196</v>
      </c>
      <c r="G49" s="131"/>
    </row>
    <row r="50" spans="2:7" ht="12.75" customHeight="1" x14ac:dyDescent="0.2">
      <c r="B50" s="231"/>
      <c r="C50" s="323" t="s">
        <v>141</v>
      </c>
      <c r="D50" s="130" t="s">
        <v>120</v>
      </c>
      <c r="E50" s="185">
        <v>74778.62</v>
      </c>
      <c r="G50" s="131"/>
    </row>
    <row r="51" spans="2:7" s="129" customFormat="1" ht="12.75" customHeight="1" x14ac:dyDescent="0.2">
      <c r="B51" s="232">
        <v>14</v>
      </c>
      <c r="C51" s="324" t="s">
        <v>142</v>
      </c>
      <c r="D51" s="134" t="s">
        <v>7</v>
      </c>
      <c r="E51" s="266">
        <v>6318204.6200000001</v>
      </c>
      <c r="G51" s="131"/>
    </row>
    <row r="52" spans="2:7" ht="12.75" customHeight="1" x14ac:dyDescent="0.2">
      <c r="B52" s="231"/>
      <c r="C52" s="323" t="s">
        <v>11</v>
      </c>
      <c r="D52" s="130" t="s">
        <v>119</v>
      </c>
      <c r="E52" s="185">
        <v>1951204</v>
      </c>
      <c r="G52" s="131"/>
    </row>
    <row r="53" spans="2:7" ht="12.75" x14ac:dyDescent="0.2">
      <c r="B53" s="231"/>
      <c r="C53" s="323" t="s">
        <v>11</v>
      </c>
      <c r="D53" s="130" t="s">
        <v>124</v>
      </c>
      <c r="E53" s="185">
        <v>339384</v>
      </c>
      <c r="G53" s="131"/>
    </row>
    <row r="54" spans="2:7" s="129" customFormat="1" ht="12.75" customHeight="1" x14ac:dyDescent="0.2">
      <c r="B54" s="232">
        <v>15</v>
      </c>
      <c r="C54" s="324" t="s">
        <v>143</v>
      </c>
      <c r="D54" s="134" t="s">
        <v>7</v>
      </c>
      <c r="E54" s="266">
        <v>2290588</v>
      </c>
      <c r="G54" s="131"/>
    </row>
    <row r="55" spans="2:7" ht="12.75" customHeight="1" x14ac:dyDescent="0.2">
      <c r="B55" s="231"/>
      <c r="C55" s="323" t="s">
        <v>144</v>
      </c>
      <c r="D55" s="130" t="s">
        <v>119</v>
      </c>
      <c r="E55" s="185">
        <v>2663355</v>
      </c>
      <c r="G55" s="131"/>
    </row>
    <row r="56" spans="2:7" ht="12.75" x14ac:dyDescent="0.2">
      <c r="B56" s="231"/>
      <c r="C56" s="323" t="s">
        <v>144</v>
      </c>
      <c r="D56" s="130" t="s">
        <v>124</v>
      </c>
      <c r="E56" s="185">
        <v>446068</v>
      </c>
      <c r="G56" s="131"/>
    </row>
    <row r="57" spans="2:7" s="129" customFormat="1" ht="12.75" customHeight="1" x14ac:dyDescent="0.2">
      <c r="B57" s="233">
        <v>16</v>
      </c>
      <c r="C57" s="325" t="s">
        <v>144</v>
      </c>
      <c r="D57" s="186" t="s">
        <v>7</v>
      </c>
      <c r="E57" s="266">
        <v>3109423</v>
      </c>
      <c r="G57" s="131"/>
    </row>
    <row r="58" spans="2:7" s="129" customFormat="1" ht="12.75" customHeight="1" x14ac:dyDescent="0.2">
      <c r="B58" s="192"/>
      <c r="C58" s="323" t="s">
        <v>211</v>
      </c>
      <c r="D58" s="130" t="s">
        <v>119</v>
      </c>
      <c r="E58" s="185">
        <v>1202516</v>
      </c>
      <c r="G58" s="131"/>
    </row>
    <row r="59" spans="2:7" s="129" customFormat="1" ht="12.75" customHeight="1" x14ac:dyDescent="0.2">
      <c r="B59" s="232">
        <v>17</v>
      </c>
      <c r="C59" s="324" t="s">
        <v>211</v>
      </c>
      <c r="D59" s="186" t="s">
        <v>7</v>
      </c>
      <c r="E59" s="266">
        <v>1202516</v>
      </c>
    </row>
    <row r="60" spans="2:7" s="129" customFormat="1" ht="13.5" customHeight="1" x14ac:dyDescent="0.2">
      <c r="B60" s="192"/>
      <c r="C60" s="326" t="s">
        <v>14</v>
      </c>
      <c r="D60" s="234"/>
      <c r="E60" s="264">
        <v>37912677.290000007</v>
      </c>
    </row>
    <row r="61" spans="2:7" s="19" customFormat="1" ht="14.25" customHeight="1" x14ac:dyDescent="0.2">
      <c r="C61" s="327"/>
      <c r="D61" s="135"/>
    </row>
    <row r="62" spans="2:7" s="7" customFormat="1" ht="12.75" x14ac:dyDescent="0.2">
      <c r="C62" s="490" t="s">
        <v>98</v>
      </c>
      <c r="D62" s="490"/>
    </row>
    <row r="63" spans="2:7" s="30" customFormat="1" ht="15" customHeight="1" x14ac:dyDescent="0.2">
      <c r="B63" s="124"/>
      <c r="C63" s="328" t="s">
        <v>187</v>
      </c>
      <c r="D63" s="163"/>
      <c r="E63" s="31"/>
    </row>
    <row r="64" spans="2:7" ht="12.75" x14ac:dyDescent="0.2">
      <c r="B64" s="24"/>
      <c r="C64" s="329"/>
      <c r="D64" s="125"/>
      <c r="E64" s="255"/>
    </row>
    <row r="65" spans="1:5" ht="12.75" customHeight="1" x14ac:dyDescent="0.2">
      <c r="B65" s="24"/>
      <c r="C65" s="329"/>
      <c r="D65" s="125"/>
      <c r="E65" s="131"/>
    </row>
    <row r="66" spans="1:5" s="23" customFormat="1" ht="12.75" x14ac:dyDescent="0.2">
      <c r="A66" s="36"/>
      <c r="B66" s="36"/>
      <c r="C66" s="330"/>
      <c r="D66" s="164"/>
    </row>
    <row r="67" spans="1:5" ht="32.25" customHeight="1" x14ac:dyDescent="0.2">
      <c r="B67" s="24"/>
      <c r="C67" s="329"/>
      <c r="D67" s="125"/>
    </row>
    <row r="68" spans="1:5" ht="32.25" customHeight="1" x14ac:dyDescent="0.2">
      <c r="B68" s="53"/>
      <c r="C68" s="184"/>
      <c r="D68" s="23"/>
    </row>
    <row r="69" spans="1:5" ht="32.25" customHeight="1" x14ac:dyDescent="0.2">
      <c r="B69" s="39"/>
      <c r="C69" s="331"/>
      <c r="D69" s="15"/>
    </row>
    <row r="70" spans="1:5" s="199" customFormat="1" ht="32.25" customHeight="1" x14ac:dyDescent="0.2">
      <c r="A70" s="126"/>
      <c r="B70" s="58"/>
      <c r="C70" s="332"/>
      <c r="D70" s="50"/>
    </row>
  </sheetData>
  <mergeCells count="2">
    <mergeCell ref="B2:D2"/>
    <mergeCell ref="C62:D62"/>
  </mergeCells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topLeftCell="A4" zoomScaleNormal="100" workbookViewId="0">
      <selection activeCell="E9" sqref="E9"/>
    </sheetView>
  </sheetViews>
  <sheetFormatPr defaultRowHeight="12.75" x14ac:dyDescent="0.2"/>
  <cols>
    <col min="1" max="1" width="1.42578125" style="36" customWidth="1"/>
    <col min="2" max="2" width="6.85546875" style="36" customWidth="1"/>
    <col min="3" max="3" width="18.42578125" style="36" customWidth="1"/>
    <col min="4" max="4" width="29.140625" style="36" customWidth="1"/>
    <col min="5" max="5" width="26" style="37" customWidth="1"/>
    <col min="6" max="16384" width="9.140625" style="36"/>
  </cols>
  <sheetData>
    <row r="1" spans="2:5" s="43" customFormat="1" x14ac:dyDescent="0.2">
      <c r="D1" s="39"/>
      <c r="E1" s="176"/>
    </row>
    <row r="2" spans="2:5" s="43" customFormat="1" x14ac:dyDescent="0.2">
      <c r="D2" s="39"/>
      <c r="E2" s="176"/>
    </row>
    <row r="3" spans="2:5" s="43" customFormat="1" x14ac:dyDescent="0.2">
      <c r="D3" s="39"/>
      <c r="E3" s="176"/>
    </row>
    <row r="4" spans="2:5" s="43" customFormat="1" x14ac:dyDescent="0.2">
      <c r="D4" s="39"/>
      <c r="E4" s="176"/>
    </row>
    <row r="5" spans="2:5" s="43" customFormat="1" x14ac:dyDescent="0.2">
      <c r="D5" s="39"/>
      <c r="E5" s="176"/>
    </row>
    <row r="6" spans="2:5" s="43" customFormat="1" x14ac:dyDescent="0.2">
      <c r="B6" s="95" t="s">
        <v>96</v>
      </c>
      <c r="D6" s="39"/>
      <c r="E6" s="176"/>
    </row>
    <row r="7" spans="2:5" s="43" customFormat="1" x14ac:dyDescent="0.2">
      <c r="B7" s="44"/>
      <c r="D7" s="42"/>
      <c r="E7" s="176"/>
    </row>
    <row r="8" spans="2:5" s="47" customFormat="1" x14ac:dyDescent="0.2">
      <c r="B8" s="45"/>
      <c r="C8" s="46"/>
      <c r="D8" s="49"/>
      <c r="E8" s="552" t="s">
        <v>317</v>
      </c>
    </row>
    <row r="9" spans="2:5" s="47" customFormat="1" ht="51.75" customHeight="1" x14ac:dyDescent="0.2">
      <c r="B9" s="244" t="s">
        <v>21</v>
      </c>
      <c r="C9" s="336" t="s">
        <v>219</v>
      </c>
      <c r="D9" s="238" t="s">
        <v>218</v>
      </c>
      <c r="E9" s="472" t="s">
        <v>316</v>
      </c>
    </row>
    <row r="10" spans="2:5" s="43" customFormat="1" ht="25.5" x14ac:dyDescent="0.2">
      <c r="B10" s="491">
        <v>1</v>
      </c>
      <c r="C10" s="492" t="s">
        <v>15</v>
      </c>
      <c r="D10" s="40" t="s">
        <v>17</v>
      </c>
      <c r="E10" s="175">
        <v>0</v>
      </c>
    </row>
    <row r="11" spans="2:5" s="43" customFormat="1" ht="25.5" x14ac:dyDescent="0.2">
      <c r="B11" s="491"/>
      <c r="C11" s="492"/>
      <c r="D11" s="16" t="s">
        <v>49</v>
      </c>
      <c r="E11" s="175">
        <v>153777.71000000002</v>
      </c>
    </row>
    <row r="12" spans="2:5" s="47" customFormat="1" x14ac:dyDescent="0.2">
      <c r="B12" s="491"/>
      <c r="C12" s="492"/>
      <c r="D12" s="237" t="s">
        <v>7</v>
      </c>
      <c r="E12" s="235">
        <v>153777.71000000002</v>
      </c>
    </row>
    <row r="13" spans="2:5" s="47" customFormat="1" ht="25.5" x14ac:dyDescent="0.2">
      <c r="B13" s="491">
        <v>2</v>
      </c>
      <c r="C13" s="492" t="s">
        <v>260</v>
      </c>
      <c r="D13" s="16" t="s">
        <v>49</v>
      </c>
      <c r="E13" s="175">
        <v>875875</v>
      </c>
    </row>
    <row r="14" spans="2:5" s="47" customFormat="1" x14ac:dyDescent="0.2">
      <c r="B14" s="491"/>
      <c r="C14" s="492"/>
      <c r="D14" s="237" t="s">
        <v>7</v>
      </c>
      <c r="E14" s="235">
        <v>875875</v>
      </c>
    </row>
    <row r="15" spans="2:5" s="47" customFormat="1" ht="25.5" x14ac:dyDescent="0.2">
      <c r="B15" s="491">
        <v>3</v>
      </c>
      <c r="C15" s="492" t="s">
        <v>16</v>
      </c>
      <c r="D15" s="40" t="s">
        <v>17</v>
      </c>
      <c r="E15" s="175">
        <v>0</v>
      </c>
    </row>
    <row r="16" spans="2:5" s="47" customFormat="1" ht="25.5" x14ac:dyDescent="0.2">
      <c r="B16" s="491"/>
      <c r="C16" s="492"/>
      <c r="D16" s="16" t="s">
        <v>49</v>
      </c>
      <c r="E16" s="175">
        <v>281570</v>
      </c>
    </row>
    <row r="17" spans="1:5" s="47" customFormat="1" x14ac:dyDescent="0.2">
      <c r="B17" s="491"/>
      <c r="C17" s="492"/>
      <c r="D17" s="237" t="s">
        <v>7</v>
      </c>
      <c r="E17" s="235">
        <v>281570</v>
      </c>
    </row>
    <row r="18" spans="1:5" s="75" customFormat="1" ht="25.5" x14ac:dyDescent="0.2">
      <c r="B18" s="492">
        <v>4</v>
      </c>
      <c r="C18" s="493" t="s">
        <v>196</v>
      </c>
      <c r="D18" s="38" t="s">
        <v>17</v>
      </c>
      <c r="E18" s="175">
        <v>102860</v>
      </c>
    </row>
    <row r="19" spans="1:5" s="75" customFormat="1" ht="25.5" x14ac:dyDescent="0.2">
      <c r="B19" s="492"/>
      <c r="C19" s="493"/>
      <c r="D19" s="16" t="s">
        <v>49</v>
      </c>
      <c r="E19" s="175">
        <v>1100</v>
      </c>
    </row>
    <row r="20" spans="1:5" s="75" customFormat="1" x14ac:dyDescent="0.2">
      <c r="B20" s="492"/>
      <c r="C20" s="493"/>
      <c r="D20" s="237" t="s">
        <v>7</v>
      </c>
      <c r="E20" s="235">
        <v>103960</v>
      </c>
    </row>
    <row r="21" spans="1:5" s="47" customFormat="1" x14ac:dyDescent="0.2">
      <c r="B21" s="48"/>
      <c r="C21" s="49"/>
      <c r="D21" s="49"/>
      <c r="E21" s="75"/>
    </row>
    <row r="22" spans="1:5" s="47" customFormat="1" x14ac:dyDescent="0.2">
      <c r="A22" s="48"/>
      <c r="B22" s="49"/>
      <c r="C22" s="51"/>
      <c r="D22" s="51" t="s">
        <v>100</v>
      </c>
      <c r="E22" s="75"/>
    </row>
    <row r="23" spans="1:5" s="15" customFormat="1" ht="12.75" customHeight="1" x14ac:dyDescent="0.2">
      <c r="A23" s="13"/>
      <c r="B23" s="490"/>
      <c r="C23" s="490"/>
      <c r="D23" s="154"/>
      <c r="E23" s="21"/>
    </row>
    <row r="24" spans="1:5" s="23" customFormat="1" x14ac:dyDescent="0.2">
      <c r="A24" s="15"/>
      <c r="B24" s="163"/>
      <c r="C24" s="163"/>
      <c r="D24" s="279"/>
      <c r="E24" s="24"/>
    </row>
    <row r="25" spans="1:5" s="23" customFormat="1" x14ac:dyDescent="0.2">
      <c r="A25" s="36"/>
      <c r="B25" s="124"/>
      <c r="D25" s="100"/>
      <c r="E25" s="24"/>
    </row>
    <row r="26" spans="1:5" s="23" customFormat="1" ht="12.75" customHeight="1" x14ac:dyDescent="0.2">
      <c r="A26" s="36"/>
      <c r="C26" s="100"/>
      <c r="D26" s="100"/>
      <c r="E26" s="24"/>
    </row>
    <row r="27" spans="1:5" s="23" customFormat="1" ht="12.75" customHeight="1" x14ac:dyDescent="0.2">
      <c r="A27" s="20"/>
      <c r="B27" s="24"/>
      <c r="E27" s="24"/>
    </row>
    <row r="28" spans="1:5" s="23" customFormat="1" x14ac:dyDescent="0.2">
      <c r="A28" s="52"/>
      <c r="B28" s="24"/>
      <c r="C28" s="18"/>
      <c r="E28" s="24"/>
    </row>
    <row r="29" spans="1:5" s="23" customFormat="1" x14ac:dyDescent="0.2">
      <c r="A29" s="52"/>
      <c r="B29" s="21"/>
      <c r="E29" s="24"/>
    </row>
    <row r="30" spans="1:5" s="23" customFormat="1" x14ac:dyDescent="0.2">
      <c r="A30" s="58"/>
      <c r="B30" s="53"/>
      <c r="E30" s="24"/>
    </row>
    <row r="31" spans="1:5" s="15" customFormat="1" x14ac:dyDescent="0.2">
      <c r="A31" s="58"/>
      <c r="B31" s="39"/>
      <c r="C31" s="57"/>
      <c r="E31" s="21"/>
    </row>
    <row r="32" spans="1:5" s="50" customFormat="1" x14ac:dyDescent="0.2">
      <c r="A32" s="58"/>
      <c r="B32" s="58"/>
      <c r="C32" s="58"/>
      <c r="E32" s="53"/>
    </row>
    <row r="33" spans="2:5" s="15" customFormat="1" x14ac:dyDescent="0.2">
      <c r="B33" s="106"/>
      <c r="C33" s="12"/>
      <c r="D33" s="21"/>
      <c r="E33" s="21"/>
    </row>
    <row r="34" spans="2:5" s="50" customFormat="1" x14ac:dyDescent="0.2">
      <c r="B34" s="66"/>
      <c r="D34" s="53"/>
      <c r="E34" s="53"/>
    </row>
  </sheetData>
  <mergeCells count="9">
    <mergeCell ref="B23:C23"/>
    <mergeCell ref="B10:B12"/>
    <mergeCell ref="C10:C12"/>
    <mergeCell ref="C15:C17"/>
    <mergeCell ref="B15:B17"/>
    <mergeCell ref="C18:C20"/>
    <mergeCell ref="B18:B20"/>
    <mergeCell ref="B13:B14"/>
    <mergeCell ref="C13:C14"/>
  </mergeCells>
  <phoneticPr fontId="32" type="noConversion"/>
  <pageMargins left="0.15748031496063" right="0.196850393700787" top="0.28999999999999998" bottom="0.15" header="0.16" footer="0.16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61"/>
  <sheetViews>
    <sheetView zoomScale="98" zoomScaleNormal="98" workbookViewId="0">
      <pane ySplit="5" topLeftCell="A39" activePane="bottomLeft" state="frozen"/>
      <selection activeCell="G30" sqref="G30"/>
      <selection pane="bottomLeft" activeCell="E4" sqref="E4"/>
    </sheetView>
  </sheetViews>
  <sheetFormatPr defaultRowHeight="12.75" x14ac:dyDescent="0.2"/>
  <cols>
    <col min="1" max="1" width="1.85546875" customWidth="1"/>
    <col min="2" max="2" width="5" customWidth="1"/>
    <col min="3" max="3" width="34" customWidth="1"/>
    <col min="4" max="4" width="34.28515625" style="254" customWidth="1"/>
    <col min="5" max="5" width="26.7109375" style="554" customWidth="1"/>
    <col min="6" max="6" width="10.140625" bestFit="1" customWidth="1"/>
    <col min="7" max="7" width="10.28515625" bestFit="1" customWidth="1"/>
  </cols>
  <sheetData>
    <row r="2" spans="2:6" ht="11.25" customHeight="1" x14ac:dyDescent="0.2"/>
    <row r="3" spans="2:6" ht="19.5" customHeight="1" x14ac:dyDescent="0.2">
      <c r="B3" s="182" t="s">
        <v>113</v>
      </c>
    </row>
    <row r="4" spans="2:6" ht="15.75" customHeight="1" x14ac:dyDescent="0.2">
      <c r="E4" s="47" t="s">
        <v>317</v>
      </c>
    </row>
    <row r="5" spans="2:6" ht="40.5" customHeight="1" x14ac:dyDescent="0.2">
      <c r="B5" s="260" t="s">
        <v>21</v>
      </c>
      <c r="C5" s="473" t="s">
        <v>163</v>
      </c>
      <c r="D5" s="557" t="s">
        <v>18</v>
      </c>
      <c r="E5" s="472" t="s">
        <v>316</v>
      </c>
    </row>
    <row r="6" spans="2:6" ht="16.899999999999999" customHeight="1" x14ac:dyDescent="0.2">
      <c r="B6" s="494">
        <v>1</v>
      </c>
      <c r="C6" s="496" t="s">
        <v>72</v>
      </c>
      <c r="D6" s="430" t="s">
        <v>188</v>
      </c>
      <c r="E6" s="555">
        <v>176000</v>
      </c>
    </row>
    <row r="7" spans="2:6" x14ac:dyDescent="0.2">
      <c r="B7" s="494"/>
      <c r="C7" s="496"/>
      <c r="D7" s="430" t="s">
        <v>189</v>
      </c>
      <c r="E7" s="555">
        <v>0</v>
      </c>
    </row>
    <row r="8" spans="2:6" ht="25.5" x14ac:dyDescent="0.2">
      <c r="B8" s="494"/>
      <c r="C8" s="496"/>
      <c r="D8" s="364" t="s">
        <v>17</v>
      </c>
      <c r="E8" s="556">
        <v>75000</v>
      </c>
    </row>
    <row r="9" spans="2:6" x14ac:dyDescent="0.2">
      <c r="B9" s="494"/>
      <c r="C9" s="496"/>
      <c r="D9" s="16" t="s">
        <v>254</v>
      </c>
      <c r="E9" s="555">
        <v>0</v>
      </c>
    </row>
    <row r="10" spans="2:6" ht="12.75" customHeight="1" x14ac:dyDescent="0.2">
      <c r="B10" s="494"/>
      <c r="C10" s="496"/>
      <c r="D10" s="430" t="s">
        <v>181</v>
      </c>
      <c r="E10" s="555">
        <v>0</v>
      </c>
    </row>
    <row r="11" spans="2:6" x14ac:dyDescent="0.2">
      <c r="B11" s="494"/>
      <c r="C11" s="496"/>
      <c r="D11" s="364" t="s">
        <v>233</v>
      </c>
      <c r="E11" s="555">
        <v>0</v>
      </c>
    </row>
    <row r="12" spans="2:6" ht="12" customHeight="1" x14ac:dyDescent="0.2">
      <c r="B12" s="494"/>
      <c r="C12" s="496"/>
      <c r="D12" s="364" t="s">
        <v>287</v>
      </c>
      <c r="E12" s="555">
        <v>0</v>
      </c>
    </row>
    <row r="13" spans="2:6" ht="27.75" customHeight="1" x14ac:dyDescent="0.2">
      <c r="B13" s="494"/>
      <c r="C13" s="496"/>
      <c r="D13" s="247" t="s">
        <v>193</v>
      </c>
      <c r="E13" s="555">
        <v>59612.899999999994</v>
      </c>
    </row>
    <row r="14" spans="2:6" s="195" customFormat="1" x14ac:dyDescent="0.2">
      <c r="B14" s="494"/>
      <c r="C14" s="496"/>
      <c r="D14" s="557" t="s">
        <v>7</v>
      </c>
      <c r="E14" s="194">
        <v>310612.90000000002</v>
      </c>
      <c r="F14" s="355"/>
    </row>
    <row r="15" spans="2:6" x14ac:dyDescent="0.2">
      <c r="B15" s="494">
        <v>2</v>
      </c>
      <c r="C15" s="494" t="s">
        <v>73</v>
      </c>
      <c r="D15" s="40" t="s">
        <v>209</v>
      </c>
      <c r="E15" s="337">
        <v>720000</v>
      </c>
    </row>
    <row r="16" spans="2:6" s="355" customFormat="1" x14ac:dyDescent="0.2">
      <c r="B16" s="494"/>
      <c r="C16" s="494"/>
      <c r="D16" s="558" t="s">
        <v>7</v>
      </c>
      <c r="E16" s="472">
        <v>720000</v>
      </c>
    </row>
    <row r="17" spans="2:5" x14ac:dyDescent="0.2">
      <c r="B17" s="559">
        <v>3</v>
      </c>
      <c r="C17" s="494" t="s">
        <v>102</v>
      </c>
      <c r="D17" s="430" t="s">
        <v>188</v>
      </c>
      <c r="E17" s="555">
        <v>290086</v>
      </c>
    </row>
    <row r="18" spans="2:5" x14ac:dyDescent="0.2">
      <c r="B18" s="559"/>
      <c r="C18" s="494"/>
      <c r="D18" s="432" t="s">
        <v>209</v>
      </c>
      <c r="E18" s="337">
        <v>0</v>
      </c>
    </row>
    <row r="19" spans="2:5" ht="12.75" customHeight="1" x14ac:dyDescent="0.2">
      <c r="B19" s="559"/>
      <c r="C19" s="494"/>
      <c r="D19" s="364" t="s">
        <v>233</v>
      </c>
      <c r="E19" s="337">
        <v>0</v>
      </c>
    </row>
    <row r="20" spans="2:5" s="195" customFormat="1" x14ac:dyDescent="0.2">
      <c r="B20" s="559"/>
      <c r="C20" s="494"/>
      <c r="D20" s="557" t="s">
        <v>7</v>
      </c>
      <c r="E20" s="472">
        <v>290086</v>
      </c>
    </row>
    <row r="21" spans="2:5" x14ac:dyDescent="0.2">
      <c r="B21" s="494">
        <v>4</v>
      </c>
      <c r="C21" s="494" t="s">
        <v>19</v>
      </c>
      <c r="D21" s="432" t="s">
        <v>209</v>
      </c>
      <c r="E21" s="337">
        <v>6755.5</v>
      </c>
    </row>
    <row r="22" spans="2:5" x14ac:dyDescent="0.2">
      <c r="B22" s="494"/>
      <c r="C22" s="494"/>
      <c r="D22" s="364" t="s">
        <v>233</v>
      </c>
      <c r="E22" s="337">
        <v>0</v>
      </c>
    </row>
    <row r="23" spans="2:5" s="195" customFormat="1" x14ac:dyDescent="0.2">
      <c r="B23" s="494"/>
      <c r="C23" s="494"/>
      <c r="D23" s="557" t="s">
        <v>7</v>
      </c>
      <c r="E23" s="472">
        <v>6755.5</v>
      </c>
    </row>
    <row r="24" spans="2:5" x14ac:dyDescent="0.2">
      <c r="B24" s="559">
        <v>5</v>
      </c>
      <c r="C24" s="494" t="s">
        <v>74</v>
      </c>
      <c r="D24" s="430" t="s">
        <v>188</v>
      </c>
      <c r="E24" s="555">
        <v>95.610000000000582</v>
      </c>
    </row>
    <row r="25" spans="2:5" x14ac:dyDescent="0.2">
      <c r="B25" s="559"/>
      <c r="C25" s="494"/>
      <c r="D25" s="430" t="s">
        <v>189</v>
      </c>
      <c r="E25" s="337">
        <v>4288.1699999999983</v>
      </c>
    </row>
    <row r="26" spans="2:5" x14ac:dyDescent="0.2">
      <c r="B26" s="559"/>
      <c r="C26" s="494"/>
      <c r="D26" s="430" t="s">
        <v>48</v>
      </c>
      <c r="E26" s="555">
        <v>31.729999999995925</v>
      </c>
    </row>
    <row r="27" spans="2:5" ht="23.25" customHeight="1" x14ac:dyDescent="0.2">
      <c r="B27" s="559"/>
      <c r="C27" s="494"/>
      <c r="D27" s="430" t="s">
        <v>254</v>
      </c>
      <c r="E27" s="555">
        <v>1028.9000000000015</v>
      </c>
    </row>
    <row r="28" spans="2:5" ht="25.15" customHeight="1" x14ac:dyDescent="0.2">
      <c r="B28" s="559"/>
      <c r="C28" s="494"/>
      <c r="D28" s="430" t="s">
        <v>181</v>
      </c>
      <c r="E28" s="555">
        <v>133.64999999999964</v>
      </c>
    </row>
    <row r="29" spans="2:5" ht="21" customHeight="1" x14ac:dyDescent="0.2">
      <c r="B29" s="559"/>
      <c r="C29" s="494"/>
      <c r="D29" s="364" t="s">
        <v>233</v>
      </c>
      <c r="E29" s="555">
        <v>8195.2899999999936</v>
      </c>
    </row>
    <row r="30" spans="2:5" ht="25.5" x14ac:dyDescent="0.2">
      <c r="B30" s="559"/>
      <c r="C30" s="494"/>
      <c r="D30" s="364" t="s">
        <v>287</v>
      </c>
      <c r="E30" s="555">
        <v>517.62999999999738</v>
      </c>
    </row>
    <row r="31" spans="2:5" s="195" customFormat="1" ht="25.5" customHeight="1" x14ac:dyDescent="0.2">
      <c r="B31" s="559"/>
      <c r="C31" s="494"/>
      <c r="D31" s="557" t="s">
        <v>7</v>
      </c>
      <c r="E31" s="472">
        <v>14290.979999999987</v>
      </c>
    </row>
    <row r="32" spans="2:5" x14ac:dyDescent="0.2">
      <c r="B32" s="494">
        <v>6</v>
      </c>
      <c r="C32" s="494" t="s">
        <v>75</v>
      </c>
      <c r="D32" s="430" t="s">
        <v>148</v>
      </c>
      <c r="E32" s="555">
        <v>0</v>
      </c>
    </row>
    <row r="33" spans="2:5" ht="14.25" customHeight="1" x14ac:dyDescent="0.2">
      <c r="B33" s="494"/>
      <c r="C33" s="494"/>
      <c r="D33" s="432" t="s">
        <v>209</v>
      </c>
      <c r="E33" s="337">
        <v>0</v>
      </c>
    </row>
    <row r="34" spans="2:5" x14ac:dyDescent="0.2">
      <c r="B34" s="494"/>
      <c r="C34" s="494"/>
      <c r="D34" s="364" t="s">
        <v>233</v>
      </c>
      <c r="E34" s="337">
        <v>0</v>
      </c>
    </row>
    <row r="35" spans="2:5" ht="25.5" x14ac:dyDescent="0.2">
      <c r="B35" s="494"/>
      <c r="C35" s="494"/>
      <c r="D35" s="364" t="s">
        <v>287</v>
      </c>
      <c r="E35" s="555">
        <v>1827.28</v>
      </c>
    </row>
    <row r="36" spans="2:5" ht="27.75" customHeight="1" x14ac:dyDescent="0.2">
      <c r="B36" s="494"/>
      <c r="C36" s="494"/>
      <c r="D36" s="247" t="s">
        <v>193</v>
      </c>
      <c r="E36" s="555">
        <v>23118.1</v>
      </c>
    </row>
    <row r="37" spans="2:5" s="195" customFormat="1" ht="26.25" customHeight="1" x14ac:dyDescent="0.2">
      <c r="B37" s="494"/>
      <c r="C37" s="494"/>
      <c r="D37" s="557" t="s">
        <v>7</v>
      </c>
      <c r="E37" s="472">
        <v>24945.379999999997</v>
      </c>
    </row>
    <row r="38" spans="2:5" x14ac:dyDescent="0.2">
      <c r="B38" s="495">
        <v>7</v>
      </c>
      <c r="C38" s="495" t="s">
        <v>76</v>
      </c>
      <c r="D38" s="430" t="s">
        <v>188</v>
      </c>
      <c r="E38" s="555">
        <v>0</v>
      </c>
    </row>
    <row r="39" spans="2:5" x14ac:dyDescent="0.2">
      <c r="B39" s="495"/>
      <c r="C39" s="495"/>
      <c r="D39" s="430" t="s">
        <v>189</v>
      </c>
      <c r="E39" s="337">
        <v>2831.8800000000047</v>
      </c>
    </row>
    <row r="40" spans="2:5" x14ac:dyDescent="0.2">
      <c r="B40" s="495"/>
      <c r="C40" s="495"/>
      <c r="D40" s="432" t="s">
        <v>8</v>
      </c>
      <c r="E40" s="337">
        <v>120013.58999999994</v>
      </c>
    </row>
    <row r="41" spans="2:5" x14ac:dyDescent="0.2">
      <c r="B41" s="495"/>
      <c r="C41" s="495"/>
      <c r="D41" s="364" t="s">
        <v>162</v>
      </c>
      <c r="E41" s="556">
        <v>50780</v>
      </c>
    </row>
    <row r="42" spans="2:5" x14ac:dyDescent="0.2">
      <c r="B42" s="495"/>
      <c r="C42" s="495"/>
      <c r="D42" s="430" t="s">
        <v>254</v>
      </c>
      <c r="E42" s="555">
        <v>0</v>
      </c>
    </row>
    <row r="43" spans="2:5" ht="24" customHeight="1" x14ac:dyDescent="0.2">
      <c r="B43" s="495"/>
      <c r="C43" s="495"/>
      <c r="D43" s="430" t="s">
        <v>181</v>
      </c>
      <c r="E43" s="555">
        <v>0</v>
      </c>
    </row>
    <row r="44" spans="2:5" ht="25.5" x14ac:dyDescent="0.2">
      <c r="B44" s="495"/>
      <c r="C44" s="495"/>
      <c r="D44" s="364" t="s">
        <v>287</v>
      </c>
      <c r="E44" s="555">
        <v>2171.9300000000003</v>
      </c>
    </row>
    <row r="45" spans="2:5" ht="25.5" customHeight="1" x14ac:dyDescent="0.2">
      <c r="B45" s="495"/>
      <c r="C45" s="495"/>
      <c r="D45" s="247" t="s">
        <v>193</v>
      </c>
      <c r="E45" s="555">
        <v>28131.8</v>
      </c>
    </row>
    <row r="46" spans="2:5" s="195" customFormat="1" x14ac:dyDescent="0.2">
      <c r="B46" s="495"/>
      <c r="C46" s="495"/>
      <c r="D46" s="557" t="s">
        <v>7</v>
      </c>
      <c r="E46" s="472">
        <v>203929.19999999992</v>
      </c>
    </row>
    <row r="47" spans="2:5" x14ac:dyDescent="0.2">
      <c r="B47" s="494">
        <v>8</v>
      </c>
      <c r="C47" s="494" t="s">
        <v>160</v>
      </c>
      <c r="D47" s="430" t="s">
        <v>188</v>
      </c>
      <c r="E47" s="555">
        <v>0</v>
      </c>
    </row>
    <row r="48" spans="2:5" x14ac:dyDescent="0.2">
      <c r="B48" s="494"/>
      <c r="C48" s="494"/>
      <c r="D48" s="430" t="s">
        <v>189</v>
      </c>
      <c r="E48" s="337">
        <v>1138.5</v>
      </c>
    </row>
    <row r="49" spans="2:5" x14ac:dyDescent="0.2">
      <c r="B49" s="494"/>
      <c r="C49" s="494"/>
      <c r="D49" s="432" t="s">
        <v>8</v>
      </c>
      <c r="E49" s="337">
        <v>26663.78</v>
      </c>
    </row>
    <row r="50" spans="2:5" ht="29.25" customHeight="1" x14ac:dyDescent="0.2">
      <c r="B50" s="494"/>
      <c r="C50" s="494"/>
      <c r="D50" s="430" t="s">
        <v>254</v>
      </c>
      <c r="E50" s="555">
        <v>899</v>
      </c>
    </row>
    <row r="51" spans="2:5" ht="26.25" customHeight="1" x14ac:dyDescent="0.2">
      <c r="B51" s="494"/>
      <c r="C51" s="494"/>
      <c r="D51" s="430" t="s">
        <v>181</v>
      </c>
      <c r="E51" s="247">
        <v>0</v>
      </c>
    </row>
    <row r="52" spans="2:5" x14ac:dyDescent="0.2">
      <c r="B52" s="494"/>
      <c r="C52" s="494"/>
      <c r="D52" s="364" t="s">
        <v>162</v>
      </c>
      <c r="E52" s="247">
        <v>0</v>
      </c>
    </row>
    <row r="53" spans="2:5" ht="25.5" x14ac:dyDescent="0.2">
      <c r="B53" s="494"/>
      <c r="C53" s="494"/>
      <c r="D53" s="364" t="s">
        <v>287</v>
      </c>
      <c r="E53" s="247">
        <v>0</v>
      </c>
    </row>
    <row r="54" spans="2:5" ht="25.5" x14ac:dyDescent="0.2">
      <c r="B54" s="494"/>
      <c r="C54" s="494"/>
      <c r="D54" s="247" t="s">
        <v>193</v>
      </c>
      <c r="E54" s="247">
        <v>7990.9</v>
      </c>
    </row>
    <row r="55" spans="2:5" s="195" customFormat="1" x14ac:dyDescent="0.2">
      <c r="B55" s="494"/>
      <c r="C55" s="494"/>
      <c r="D55" s="557" t="s">
        <v>7</v>
      </c>
      <c r="E55" s="472">
        <v>36692.18</v>
      </c>
    </row>
    <row r="56" spans="2:5" x14ac:dyDescent="0.2">
      <c r="B56" s="494">
        <v>9</v>
      </c>
      <c r="C56" s="494" t="s">
        <v>161</v>
      </c>
      <c r="D56" s="430" t="s">
        <v>188</v>
      </c>
      <c r="E56" s="555">
        <v>24000</v>
      </c>
    </row>
    <row r="57" spans="2:5" x14ac:dyDescent="0.2">
      <c r="B57" s="494"/>
      <c r="C57" s="494"/>
      <c r="D57" s="432" t="s">
        <v>209</v>
      </c>
      <c r="E57" s="337">
        <v>59239</v>
      </c>
    </row>
    <row r="58" spans="2:5" x14ac:dyDescent="0.2">
      <c r="B58" s="494"/>
      <c r="C58" s="494"/>
      <c r="D58" s="364" t="s">
        <v>233</v>
      </c>
      <c r="E58" s="337">
        <v>0</v>
      </c>
    </row>
    <row r="59" spans="2:5" s="195" customFormat="1" x14ac:dyDescent="0.2">
      <c r="B59" s="494"/>
      <c r="C59" s="494"/>
      <c r="D59" s="557" t="s">
        <v>7</v>
      </c>
      <c r="E59" s="472">
        <v>83239</v>
      </c>
    </row>
    <row r="60" spans="2:5" s="195" customFormat="1" x14ac:dyDescent="0.2">
      <c r="B60" s="494">
        <v>10</v>
      </c>
      <c r="C60" s="560" t="s">
        <v>312</v>
      </c>
      <c r="D60" s="430" t="s">
        <v>188</v>
      </c>
      <c r="E60" s="472">
        <v>570000</v>
      </c>
    </row>
    <row r="61" spans="2:5" s="195" customFormat="1" ht="36" customHeight="1" x14ac:dyDescent="0.2">
      <c r="B61" s="494"/>
      <c r="C61" s="560"/>
      <c r="D61" s="557" t="s">
        <v>7</v>
      </c>
      <c r="E61" s="472">
        <v>570000</v>
      </c>
    </row>
  </sheetData>
  <mergeCells count="20">
    <mergeCell ref="B6:B14"/>
    <mergeCell ref="C6:C14"/>
    <mergeCell ref="B15:B16"/>
    <mergeCell ref="C15:C16"/>
    <mergeCell ref="B17:B20"/>
    <mergeCell ref="C17:C20"/>
    <mergeCell ref="B38:B46"/>
    <mergeCell ref="B32:B37"/>
    <mergeCell ref="B56:B59"/>
    <mergeCell ref="C56:C59"/>
    <mergeCell ref="C32:C37"/>
    <mergeCell ref="B60:B61"/>
    <mergeCell ref="C47:C55"/>
    <mergeCell ref="B24:B31"/>
    <mergeCell ref="C60:C61"/>
    <mergeCell ref="C24:C31"/>
    <mergeCell ref="B47:B55"/>
    <mergeCell ref="B21:B23"/>
    <mergeCell ref="C38:C46"/>
    <mergeCell ref="C21:C23"/>
  </mergeCells>
  <pageMargins left="0.15748031496062992" right="0.15748031496062992" top="0.18" bottom="0.18" header="0.17" footer="0.15748031496062992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22"/>
  <sheetViews>
    <sheetView zoomScaleNormal="100" workbookViewId="0">
      <selection activeCell="D9" sqref="D9"/>
    </sheetView>
  </sheetViews>
  <sheetFormatPr defaultRowHeight="12.75" x14ac:dyDescent="0.2"/>
  <cols>
    <col min="1" max="1" width="3.5703125" style="30" customWidth="1"/>
    <col min="2" max="2" width="4.5703125" style="30" customWidth="1"/>
    <col min="3" max="3" width="35.140625" style="30" customWidth="1"/>
    <col min="4" max="4" width="27.42578125" style="30" customWidth="1"/>
    <col min="5" max="16384" width="9.140625" style="30"/>
  </cols>
  <sheetData>
    <row r="1" spans="2:4" s="58" customFormat="1" x14ac:dyDescent="0.2">
      <c r="C1" s="56"/>
    </row>
    <row r="2" spans="2:4" s="18" customFormat="1" x14ac:dyDescent="0.2"/>
    <row r="3" spans="2:4" s="18" customFormat="1" x14ac:dyDescent="0.2"/>
    <row r="4" spans="2:4" s="18" customFormat="1" x14ac:dyDescent="0.2"/>
    <row r="5" spans="2:4" s="33" customFormat="1" x14ac:dyDescent="0.2"/>
    <row r="7" spans="2:4" x14ac:dyDescent="0.2">
      <c r="C7" s="60" t="s">
        <v>29</v>
      </c>
    </row>
    <row r="9" spans="2:4" x14ac:dyDescent="0.2">
      <c r="D9" s="47" t="s">
        <v>317</v>
      </c>
    </row>
    <row r="10" spans="2:4" ht="79.5" customHeight="1" x14ac:dyDescent="0.2">
      <c r="B10" s="244" t="s">
        <v>21</v>
      </c>
      <c r="C10" s="243" t="s">
        <v>1</v>
      </c>
      <c r="D10" s="237" t="s">
        <v>316</v>
      </c>
    </row>
    <row r="11" spans="2:4" s="86" customFormat="1" ht="32.25" customHeight="1" x14ac:dyDescent="0.2">
      <c r="B11" s="248">
        <v>1</v>
      </c>
      <c r="C11" s="146" t="s">
        <v>30</v>
      </c>
      <c r="D11" s="187">
        <v>1939.5</v>
      </c>
    </row>
    <row r="12" spans="2:4" s="86" customFormat="1" ht="38.25" x14ac:dyDescent="0.2">
      <c r="B12" s="248">
        <v>2</v>
      </c>
      <c r="C12" s="146" t="s">
        <v>9</v>
      </c>
      <c r="D12" s="187">
        <v>15758.739999999998</v>
      </c>
    </row>
    <row r="13" spans="2:4" s="86" customFormat="1" ht="24" customHeight="1" x14ac:dyDescent="0.2">
      <c r="B13" s="248">
        <v>3</v>
      </c>
      <c r="C13" s="146" t="s">
        <v>44</v>
      </c>
      <c r="D13" s="187">
        <v>3740.66</v>
      </c>
    </row>
    <row r="14" spans="2:4" ht="18" customHeight="1" x14ac:dyDescent="0.2">
      <c r="B14" s="249"/>
      <c r="C14" s="249" t="s">
        <v>7</v>
      </c>
      <c r="D14" s="239">
        <v>21438.899999999998</v>
      </c>
    </row>
    <row r="15" spans="2:4" x14ac:dyDescent="0.2">
      <c r="B15" s="64"/>
      <c r="C15" s="64"/>
    </row>
    <row r="16" spans="2:4" x14ac:dyDescent="0.2">
      <c r="B16" s="64"/>
      <c r="C16" s="64"/>
    </row>
    <row r="17" spans="2:3" s="23" customFormat="1" x14ac:dyDescent="0.2">
      <c r="B17" s="58"/>
      <c r="C17" s="53"/>
    </row>
    <row r="18" spans="2:3" s="15" customFormat="1" x14ac:dyDescent="0.2">
      <c r="B18" s="58"/>
      <c r="C18" s="39"/>
    </row>
    <row r="19" spans="2:3" s="50" customFormat="1" x14ac:dyDescent="0.2">
      <c r="B19" s="58"/>
      <c r="C19" s="58"/>
    </row>
    <row r="20" spans="2:3" s="84" customFormat="1" x14ac:dyDescent="0.2">
      <c r="C20" s="85"/>
    </row>
    <row r="21" spans="2:3" s="50" customFormat="1" x14ac:dyDescent="0.2">
      <c r="B21" s="66"/>
    </row>
    <row r="22" spans="2:3" s="18" customFormat="1" x14ac:dyDescent="0.2">
      <c r="C22" s="22"/>
    </row>
  </sheetData>
  <phoneticPr fontId="32" type="noConversion"/>
  <pageMargins left="0.15748031496062992" right="0.23622047244094491" top="0.19685039370078741" bottom="0.15748031496062992" header="0.19685039370078741" footer="0.1574803149606299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16"/>
  <sheetViews>
    <sheetView zoomScaleNormal="100" workbookViewId="0">
      <selection activeCell="D9" sqref="D9"/>
    </sheetView>
  </sheetViews>
  <sheetFormatPr defaultRowHeight="12.75" x14ac:dyDescent="0.2"/>
  <cols>
    <col min="1" max="1" width="1.5703125" style="32" customWidth="1"/>
    <col min="2" max="2" width="4.85546875" style="32" customWidth="1"/>
    <col min="3" max="3" width="27.28515625" style="32" customWidth="1"/>
    <col min="4" max="4" width="27" style="445" customWidth="1"/>
    <col min="5" max="16384" width="9.140625" style="32"/>
  </cols>
  <sheetData>
    <row r="1" spans="2:4" s="18" customFormat="1" ht="12.75" customHeight="1" x14ac:dyDescent="0.2">
      <c r="D1" s="433"/>
    </row>
    <row r="2" spans="2:4" s="18" customFormat="1" x14ac:dyDescent="0.2">
      <c r="D2" s="433"/>
    </row>
    <row r="4" spans="2:4" s="15" customFormat="1" x14ac:dyDescent="0.2">
      <c r="D4" s="428"/>
    </row>
    <row r="5" spans="2:4" s="7" customFormat="1" x14ac:dyDescent="0.2">
      <c r="C5" s="60" t="s">
        <v>180</v>
      </c>
      <c r="D5" s="272"/>
    </row>
    <row r="9" spans="2:4" ht="13.5" thickBot="1" x14ac:dyDescent="0.25">
      <c r="D9" s="47" t="s">
        <v>317</v>
      </c>
    </row>
    <row r="10" spans="2:4" s="30" customFormat="1" ht="63.75" customHeight="1" x14ac:dyDescent="0.2">
      <c r="B10" s="269" t="s">
        <v>21</v>
      </c>
      <c r="C10" s="267" t="s">
        <v>1</v>
      </c>
      <c r="D10" s="237" t="s">
        <v>318</v>
      </c>
    </row>
    <row r="11" spans="2:4" s="86" customFormat="1" ht="30.75" customHeight="1" x14ac:dyDescent="0.2">
      <c r="B11" s="378">
        <v>1</v>
      </c>
      <c r="C11" s="146" t="s">
        <v>30</v>
      </c>
      <c r="D11" s="187">
        <v>32000</v>
      </c>
    </row>
    <row r="12" spans="2:4" s="86" customFormat="1" ht="42" customHeight="1" x14ac:dyDescent="0.2">
      <c r="B12" s="378">
        <v>2</v>
      </c>
      <c r="C12" s="146" t="s">
        <v>9</v>
      </c>
      <c r="D12" s="187">
        <v>300000</v>
      </c>
    </row>
    <row r="13" spans="2:4" s="86" customFormat="1" ht="30" customHeight="1" x14ac:dyDescent="0.2">
      <c r="B13" s="378">
        <v>3</v>
      </c>
      <c r="C13" s="425" t="s">
        <v>44</v>
      </c>
      <c r="D13" s="187">
        <v>132000</v>
      </c>
    </row>
    <row r="14" spans="2:4" s="30" customFormat="1" ht="25.5" customHeight="1" x14ac:dyDescent="0.2">
      <c r="B14" s="379"/>
      <c r="C14" s="379" t="s">
        <v>7</v>
      </c>
      <c r="D14" s="239">
        <v>464000</v>
      </c>
    </row>
    <row r="15" spans="2:4" s="30" customFormat="1" x14ac:dyDescent="0.2">
      <c r="B15" s="63"/>
      <c r="C15" s="63"/>
      <c r="D15" s="434"/>
    </row>
    <row r="16" spans="2:4" s="15" customFormat="1" x14ac:dyDescent="0.2">
      <c r="B16" s="106"/>
      <c r="C16" s="12"/>
      <c r="D16" s="428"/>
    </row>
  </sheetData>
  <phoneticPr fontId="32" type="noConversion"/>
  <pageMargins left="0.15748031496062992" right="0.23622047244094491" top="0.19685039370078741" bottom="0.19685039370078741" header="0.15748031496062992" footer="0.2362204724409449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50"/>
  <sheetViews>
    <sheetView zoomScaleNormal="100" workbookViewId="0">
      <pane ySplit="4" topLeftCell="A5" activePane="bottomLeft" state="frozen"/>
      <selection activeCell="G30" sqref="G30"/>
      <selection pane="bottomLeft" activeCell="E3" sqref="E3"/>
    </sheetView>
  </sheetViews>
  <sheetFormatPr defaultRowHeight="27" customHeight="1" x14ac:dyDescent="0.2"/>
  <cols>
    <col min="1" max="1" width="0.7109375" style="7" customWidth="1"/>
    <col min="2" max="2" width="4.140625" style="25" customWidth="1"/>
    <col min="3" max="3" width="33.140625" style="7" customWidth="1"/>
    <col min="4" max="4" width="36.7109375" style="438" customWidth="1"/>
    <col min="5" max="5" width="25.140625" style="14" customWidth="1"/>
    <col min="6" max="6" width="10.7109375" style="7" bestFit="1" customWidth="1"/>
    <col min="7" max="7" width="12.7109375" style="7" bestFit="1" customWidth="1"/>
    <col min="8" max="8" width="10.140625" style="7" bestFit="1" customWidth="1"/>
    <col min="9" max="16384" width="9.140625" style="7"/>
  </cols>
  <sheetData>
    <row r="1" spans="1:6" ht="21.75" customHeight="1" x14ac:dyDescent="0.2"/>
    <row r="2" spans="1:6" s="18" customFormat="1" ht="14.25" customHeight="1" x14ac:dyDescent="0.2">
      <c r="D2" s="183" t="s">
        <v>38</v>
      </c>
      <c r="E2" s="35"/>
    </row>
    <row r="3" spans="1:6" s="18" customFormat="1" ht="19.5" customHeight="1" x14ac:dyDescent="0.2">
      <c r="D3" s="183"/>
      <c r="E3" s="47" t="s">
        <v>317</v>
      </c>
    </row>
    <row r="4" spans="1:6" s="8" customFormat="1" ht="42" customHeight="1" x14ac:dyDescent="0.2">
      <c r="B4" s="241" t="s">
        <v>21</v>
      </c>
      <c r="C4" s="479" t="s">
        <v>170</v>
      </c>
      <c r="D4" s="561" t="s">
        <v>1</v>
      </c>
      <c r="E4" s="472" t="s">
        <v>316</v>
      </c>
    </row>
    <row r="5" spans="1:6" s="87" customFormat="1" ht="12.75" x14ac:dyDescent="0.2">
      <c r="B5" s="363">
        <v>1</v>
      </c>
      <c r="C5" s="501" t="s">
        <v>39</v>
      </c>
      <c r="D5" s="430" t="s">
        <v>48</v>
      </c>
      <c r="E5" s="5">
        <v>713088</v>
      </c>
      <c r="F5" s="142"/>
    </row>
    <row r="6" spans="1:6" s="87" customFormat="1" ht="12.75" x14ac:dyDescent="0.2">
      <c r="B6" s="363">
        <v>2</v>
      </c>
      <c r="C6" s="501"/>
      <c r="D6" s="430" t="s">
        <v>69</v>
      </c>
      <c r="E6" s="5">
        <v>45160</v>
      </c>
      <c r="F6" s="142"/>
    </row>
    <row r="7" spans="1:6" s="87" customFormat="1" ht="12.75" x14ac:dyDescent="0.2">
      <c r="B7" s="363">
        <v>3</v>
      </c>
      <c r="C7" s="501"/>
      <c r="D7" s="432" t="s">
        <v>209</v>
      </c>
      <c r="E7" s="5">
        <v>100014.09</v>
      </c>
      <c r="F7" s="142"/>
    </row>
    <row r="8" spans="1:6" s="87" customFormat="1" ht="12.75" x14ac:dyDescent="0.2">
      <c r="B8" s="363">
        <v>4</v>
      </c>
      <c r="C8" s="501"/>
      <c r="D8" s="430" t="s">
        <v>189</v>
      </c>
      <c r="E8" s="5">
        <v>129924</v>
      </c>
      <c r="F8" s="142"/>
    </row>
    <row r="9" spans="1:6" s="87" customFormat="1" ht="12.75" x14ac:dyDescent="0.2">
      <c r="B9" s="363">
        <v>5</v>
      </c>
      <c r="C9" s="501"/>
      <c r="D9" s="430" t="s">
        <v>52</v>
      </c>
      <c r="E9" s="5">
        <v>20000</v>
      </c>
      <c r="F9" s="142"/>
    </row>
    <row r="10" spans="1:6" s="87" customFormat="1" ht="12.75" x14ac:dyDescent="0.2">
      <c r="B10" s="363">
        <v>6</v>
      </c>
      <c r="C10" s="501"/>
      <c r="D10" s="430" t="s">
        <v>148</v>
      </c>
      <c r="E10" s="5">
        <v>379928</v>
      </c>
      <c r="F10" s="142"/>
    </row>
    <row r="11" spans="1:6" s="87" customFormat="1" ht="12.75" x14ac:dyDescent="0.2">
      <c r="A11" s="87">
        <v>10</v>
      </c>
      <c r="B11" s="363">
        <v>7</v>
      </c>
      <c r="C11" s="501"/>
      <c r="D11" s="430" t="s">
        <v>105</v>
      </c>
      <c r="E11" s="5">
        <v>0</v>
      </c>
      <c r="F11" s="142"/>
    </row>
    <row r="12" spans="1:6" s="87" customFormat="1" ht="12.75" x14ac:dyDescent="0.2">
      <c r="B12" s="363">
        <v>8</v>
      </c>
      <c r="C12" s="501"/>
      <c r="D12" s="439" t="s">
        <v>273</v>
      </c>
      <c r="E12" s="5">
        <v>46386</v>
      </c>
      <c r="F12" s="142"/>
    </row>
    <row r="13" spans="1:6" s="87" customFormat="1" ht="15" customHeight="1" x14ac:dyDescent="0.2">
      <c r="B13" s="363">
        <v>9</v>
      </c>
      <c r="C13" s="501"/>
      <c r="D13" s="430" t="s">
        <v>288</v>
      </c>
      <c r="E13" s="5">
        <v>16000</v>
      </c>
      <c r="F13" s="142"/>
    </row>
    <row r="14" spans="1:6" s="6" customFormat="1" ht="12.75" x14ac:dyDescent="0.2">
      <c r="B14" s="241"/>
      <c r="C14" s="501"/>
      <c r="D14" s="561" t="s">
        <v>7</v>
      </c>
      <c r="E14" s="479">
        <v>1450500.0899999999</v>
      </c>
      <c r="F14" s="142"/>
    </row>
    <row r="15" spans="1:6" s="87" customFormat="1" ht="12.75" x14ac:dyDescent="0.2">
      <c r="B15" s="363">
        <v>1</v>
      </c>
      <c r="C15" s="501" t="s">
        <v>40</v>
      </c>
      <c r="D15" s="430" t="s">
        <v>48</v>
      </c>
      <c r="E15" s="5">
        <v>60058</v>
      </c>
      <c r="F15" s="142"/>
    </row>
    <row r="16" spans="1:6" s="87" customFormat="1" ht="12.75" x14ac:dyDescent="0.2">
      <c r="B16" s="363">
        <v>2</v>
      </c>
      <c r="C16" s="501"/>
      <c r="D16" s="430" t="s">
        <v>53</v>
      </c>
      <c r="E16" s="5">
        <v>60000</v>
      </c>
      <c r="F16" s="142"/>
    </row>
    <row r="17" spans="2:6" s="87" customFormat="1" ht="12.75" x14ac:dyDescent="0.2">
      <c r="B17" s="363">
        <v>3</v>
      </c>
      <c r="C17" s="501"/>
      <c r="D17" s="430" t="s">
        <v>189</v>
      </c>
      <c r="E17" s="5">
        <v>50506</v>
      </c>
      <c r="F17" s="142"/>
    </row>
    <row r="18" spans="2:6" s="87" customFormat="1" ht="12.75" x14ac:dyDescent="0.2">
      <c r="B18" s="363">
        <v>4</v>
      </c>
      <c r="C18" s="501"/>
      <c r="D18" s="430" t="s">
        <v>148</v>
      </c>
      <c r="E18" s="5">
        <v>173334</v>
      </c>
      <c r="F18" s="142"/>
    </row>
    <row r="19" spans="2:6" s="87" customFormat="1" ht="12.75" x14ac:dyDescent="0.2">
      <c r="B19" s="363">
        <v>5</v>
      </c>
      <c r="C19" s="501"/>
      <c r="D19" s="430" t="s">
        <v>105</v>
      </c>
      <c r="E19" s="5">
        <v>24666</v>
      </c>
      <c r="F19" s="142"/>
    </row>
    <row r="20" spans="2:6" s="87" customFormat="1" ht="18" customHeight="1" x14ac:dyDescent="0.2">
      <c r="B20" s="363">
        <v>6</v>
      </c>
      <c r="C20" s="501"/>
      <c r="D20" s="430" t="s">
        <v>288</v>
      </c>
      <c r="E20" s="5">
        <v>0</v>
      </c>
      <c r="F20" s="142"/>
    </row>
    <row r="21" spans="2:6" s="87" customFormat="1" ht="18.75" customHeight="1" x14ac:dyDescent="0.2">
      <c r="B21" s="363">
        <v>7</v>
      </c>
      <c r="C21" s="501"/>
      <c r="D21" s="430" t="s">
        <v>69</v>
      </c>
      <c r="E21" s="5">
        <v>24400</v>
      </c>
      <c r="F21" s="142"/>
    </row>
    <row r="22" spans="2:6" s="6" customFormat="1" ht="22.5" customHeight="1" x14ac:dyDescent="0.2">
      <c r="B22" s="241"/>
      <c r="C22" s="501"/>
      <c r="D22" s="561" t="s">
        <v>7</v>
      </c>
      <c r="E22" s="479">
        <v>392964</v>
      </c>
      <c r="F22" s="142"/>
    </row>
    <row r="23" spans="2:6" ht="12.75" x14ac:dyDescent="0.2">
      <c r="B23" s="363">
        <v>1</v>
      </c>
      <c r="C23" s="562" t="s">
        <v>54</v>
      </c>
      <c r="D23" s="430" t="s">
        <v>48</v>
      </c>
      <c r="E23" s="5">
        <v>366666</v>
      </c>
      <c r="F23" s="142"/>
    </row>
    <row r="24" spans="2:6" ht="12.75" x14ac:dyDescent="0.2">
      <c r="B24" s="363">
        <v>2</v>
      </c>
      <c r="C24" s="562"/>
      <c r="D24" s="430" t="s">
        <v>53</v>
      </c>
      <c r="E24" s="5">
        <v>100000</v>
      </c>
      <c r="F24" s="142"/>
    </row>
    <row r="25" spans="2:6" ht="12.75" x14ac:dyDescent="0.2">
      <c r="B25" s="363">
        <v>3</v>
      </c>
      <c r="C25" s="562"/>
      <c r="D25" s="432" t="s">
        <v>209</v>
      </c>
      <c r="E25" s="5">
        <v>100000</v>
      </c>
      <c r="F25" s="142"/>
    </row>
    <row r="26" spans="2:6" ht="12.75" x14ac:dyDescent="0.2">
      <c r="B26" s="363">
        <v>4</v>
      </c>
      <c r="C26" s="562"/>
      <c r="D26" s="430" t="s">
        <v>189</v>
      </c>
      <c r="E26" s="5">
        <v>210750</v>
      </c>
      <c r="F26" s="142"/>
    </row>
    <row r="27" spans="2:6" ht="12.75" x14ac:dyDescent="0.2">
      <c r="B27" s="363">
        <v>5</v>
      </c>
      <c r="C27" s="562"/>
      <c r="D27" s="430" t="s">
        <v>52</v>
      </c>
      <c r="E27" s="5">
        <v>20000</v>
      </c>
      <c r="F27" s="142"/>
    </row>
    <row r="28" spans="2:6" ht="12.75" x14ac:dyDescent="0.2">
      <c r="B28" s="363">
        <v>6</v>
      </c>
      <c r="C28" s="562"/>
      <c r="D28" s="430" t="s">
        <v>148</v>
      </c>
      <c r="E28" s="5">
        <v>200000</v>
      </c>
      <c r="F28" s="142"/>
    </row>
    <row r="29" spans="2:6" ht="12.75" x14ac:dyDescent="0.2">
      <c r="B29" s="363">
        <v>7</v>
      </c>
      <c r="C29" s="562"/>
      <c r="D29" s="430" t="s">
        <v>69</v>
      </c>
      <c r="E29" s="5">
        <v>102500</v>
      </c>
      <c r="F29" s="142"/>
    </row>
    <row r="30" spans="2:6" ht="12.75" x14ac:dyDescent="0.2">
      <c r="B30" s="363">
        <v>8</v>
      </c>
      <c r="C30" s="562"/>
      <c r="D30" s="430" t="s">
        <v>105</v>
      </c>
      <c r="E30" s="5">
        <v>0</v>
      </c>
      <c r="F30" s="142"/>
    </row>
    <row r="31" spans="2:6" ht="12.75" x14ac:dyDescent="0.2">
      <c r="B31" s="363"/>
      <c r="C31" s="562"/>
      <c r="D31" s="439" t="s">
        <v>273</v>
      </c>
      <c r="E31" s="5">
        <v>49466</v>
      </c>
      <c r="F31" s="142"/>
    </row>
    <row r="32" spans="2:6" ht="17.25" customHeight="1" x14ac:dyDescent="0.2">
      <c r="B32" s="363">
        <v>9</v>
      </c>
      <c r="C32" s="562"/>
      <c r="D32" s="430" t="s">
        <v>288</v>
      </c>
      <c r="E32" s="5">
        <v>56000</v>
      </c>
      <c r="F32" s="142"/>
    </row>
    <row r="33" spans="1:6" s="8" customFormat="1" ht="25.5" customHeight="1" x14ac:dyDescent="0.2">
      <c r="B33" s="241"/>
      <c r="C33" s="562"/>
      <c r="D33" s="561" t="s">
        <v>7</v>
      </c>
      <c r="E33" s="479">
        <v>1205382</v>
      </c>
      <c r="F33" s="142"/>
    </row>
    <row r="34" spans="1:6" ht="12.75" x14ac:dyDescent="0.2">
      <c r="B34" s="363">
        <v>1</v>
      </c>
      <c r="C34" s="562" t="s">
        <v>55</v>
      </c>
      <c r="D34" s="430" t="s">
        <v>48</v>
      </c>
      <c r="E34" s="5">
        <v>190000</v>
      </c>
      <c r="F34" s="142"/>
    </row>
    <row r="35" spans="1:6" ht="12.75" x14ac:dyDescent="0.2">
      <c r="B35" s="363">
        <v>2</v>
      </c>
      <c r="C35" s="562"/>
      <c r="D35" s="430" t="s">
        <v>53</v>
      </c>
      <c r="E35" s="5">
        <v>136000</v>
      </c>
      <c r="F35" s="142"/>
    </row>
    <row r="36" spans="1:6" ht="12.75" x14ac:dyDescent="0.2">
      <c r="B36" s="363">
        <v>3</v>
      </c>
      <c r="C36" s="562"/>
      <c r="D36" s="430" t="s">
        <v>186</v>
      </c>
      <c r="E36" s="5">
        <v>175000</v>
      </c>
      <c r="F36" s="142"/>
    </row>
    <row r="37" spans="1:6" ht="12.75" x14ac:dyDescent="0.2">
      <c r="B37" s="363">
        <v>4</v>
      </c>
      <c r="C37" s="562"/>
      <c r="D37" s="430" t="s">
        <v>148</v>
      </c>
      <c r="E37" s="5">
        <v>139000</v>
      </c>
      <c r="F37" s="142"/>
    </row>
    <row r="38" spans="1:6" ht="12.75" x14ac:dyDescent="0.2">
      <c r="B38" s="363">
        <v>5</v>
      </c>
      <c r="C38" s="562"/>
      <c r="D38" s="430" t="s">
        <v>105</v>
      </c>
      <c r="E38" s="5">
        <v>8000</v>
      </c>
      <c r="F38" s="142"/>
    </row>
    <row r="39" spans="1:6" ht="15.75" customHeight="1" x14ac:dyDescent="0.2">
      <c r="B39" s="363">
        <v>6</v>
      </c>
      <c r="C39" s="562"/>
      <c r="D39" s="430" t="s">
        <v>288</v>
      </c>
      <c r="E39" s="5">
        <v>8000</v>
      </c>
      <c r="F39" s="142"/>
    </row>
    <row r="40" spans="1:6" ht="16.5" customHeight="1" x14ac:dyDescent="0.2">
      <c r="B40" s="363">
        <v>7</v>
      </c>
      <c r="C40" s="562"/>
      <c r="D40" s="439" t="s">
        <v>273</v>
      </c>
      <c r="E40" s="5">
        <v>25320</v>
      </c>
      <c r="F40" s="142"/>
    </row>
    <row r="41" spans="1:6" ht="21.75" customHeight="1" x14ac:dyDescent="0.2">
      <c r="B41" s="363">
        <v>8</v>
      </c>
      <c r="C41" s="562"/>
      <c r="D41" s="430" t="s">
        <v>69</v>
      </c>
      <c r="E41" s="5">
        <v>72000</v>
      </c>
      <c r="F41" s="142"/>
    </row>
    <row r="42" spans="1:6" s="8" customFormat="1" ht="16.5" customHeight="1" x14ac:dyDescent="0.2">
      <c r="B42" s="241"/>
      <c r="C42" s="562"/>
      <c r="D42" s="561" t="s">
        <v>7</v>
      </c>
      <c r="E42" s="479">
        <v>753320</v>
      </c>
      <c r="F42" s="142"/>
    </row>
    <row r="43" spans="1:6" ht="21" customHeight="1" x14ac:dyDescent="0.2">
      <c r="A43" s="87"/>
      <c r="B43" s="363">
        <v>1</v>
      </c>
      <c r="C43" s="562" t="s">
        <v>56</v>
      </c>
      <c r="D43" s="430" t="s">
        <v>48</v>
      </c>
      <c r="E43" s="5">
        <v>15486.570000000007</v>
      </c>
      <c r="F43" s="142"/>
    </row>
    <row r="44" spans="1:6" ht="12.75" x14ac:dyDescent="0.2">
      <c r="A44" s="87"/>
      <c r="B44" s="363">
        <v>2</v>
      </c>
      <c r="C44" s="562"/>
      <c r="D44" s="430" t="s">
        <v>53</v>
      </c>
      <c r="E44" s="5">
        <v>16774.25</v>
      </c>
      <c r="F44" s="142"/>
    </row>
    <row r="45" spans="1:6" ht="12.75" x14ac:dyDescent="0.2">
      <c r="A45" s="87"/>
      <c r="B45" s="363">
        <v>3</v>
      </c>
      <c r="C45" s="562"/>
      <c r="D45" s="430" t="s">
        <v>189</v>
      </c>
      <c r="E45" s="5">
        <v>7206.8000000000029</v>
      </c>
      <c r="F45" s="142"/>
    </row>
    <row r="46" spans="1:6" ht="12.75" x14ac:dyDescent="0.2">
      <c r="A46" s="87"/>
      <c r="B46" s="363">
        <v>4</v>
      </c>
      <c r="C46" s="562"/>
      <c r="D46" s="430" t="s">
        <v>148</v>
      </c>
      <c r="E46" s="5">
        <v>31372.899999999994</v>
      </c>
      <c r="F46" s="142"/>
    </row>
    <row r="47" spans="1:6" ht="12.75" x14ac:dyDescent="0.2">
      <c r="A47" s="87">
        <v>14200</v>
      </c>
      <c r="B47" s="363">
        <v>5</v>
      </c>
      <c r="C47" s="562"/>
      <c r="D47" s="430" t="s">
        <v>105</v>
      </c>
      <c r="E47" s="5">
        <v>0</v>
      </c>
      <c r="F47" s="142"/>
    </row>
    <row r="48" spans="1:6" ht="12.75" x14ac:dyDescent="0.2">
      <c r="A48" s="87"/>
      <c r="B48" s="363">
        <v>6</v>
      </c>
      <c r="C48" s="562"/>
      <c r="D48" s="430" t="s">
        <v>288</v>
      </c>
      <c r="E48" s="5">
        <v>6642.56</v>
      </c>
      <c r="F48" s="142"/>
    </row>
    <row r="49" spans="1:8" ht="12.75" x14ac:dyDescent="0.2">
      <c r="A49" s="87"/>
      <c r="B49" s="363"/>
      <c r="C49" s="562"/>
      <c r="D49" s="439" t="s">
        <v>273</v>
      </c>
      <c r="E49" s="5">
        <v>3969.9800000000014</v>
      </c>
      <c r="F49" s="142"/>
    </row>
    <row r="50" spans="1:8" ht="12.75" x14ac:dyDescent="0.2">
      <c r="A50" s="87"/>
      <c r="B50" s="363">
        <v>7</v>
      </c>
      <c r="C50" s="562"/>
      <c r="D50" s="430" t="s">
        <v>69</v>
      </c>
      <c r="E50" s="5">
        <v>19685.53</v>
      </c>
      <c r="F50" s="142"/>
    </row>
    <row r="51" spans="1:8" s="8" customFormat="1" ht="12.75" x14ac:dyDescent="0.2">
      <c r="A51" s="6"/>
      <c r="B51" s="241"/>
      <c r="C51" s="562"/>
      <c r="D51" s="561" t="s">
        <v>7</v>
      </c>
      <c r="E51" s="479">
        <v>101138.59</v>
      </c>
      <c r="F51" s="142"/>
    </row>
    <row r="52" spans="1:8" ht="12.75" x14ac:dyDescent="0.2">
      <c r="B52" s="363">
        <v>1</v>
      </c>
      <c r="C52" s="562" t="s">
        <v>57</v>
      </c>
      <c r="D52" s="430" t="s">
        <v>48</v>
      </c>
      <c r="E52" s="5">
        <v>1354807.05</v>
      </c>
      <c r="F52" s="142"/>
      <c r="G52" s="14"/>
    </row>
    <row r="53" spans="1:8" ht="18" customHeight="1" x14ac:dyDescent="0.2">
      <c r="B53" s="363">
        <v>2</v>
      </c>
      <c r="C53" s="562"/>
      <c r="D53" s="430" t="s">
        <v>288</v>
      </c>
      <c r="E53" s="5">
        <v>108746.15000000002</v>
      </c>
      <c r="F53" s="142"/>
    </row>
    <row r="54" spans="1:8" ht="12.75" x14ac:dyDescent="0.2">
      <c r="B54" s="363">
        <v>3</v>
      </c>
      <c r="C54" s="562"/>
      <c r="D54" s="430" t="s">
        <v>105</v>
      </c>
      <c r="E54" s="5">
        <v>902809.26</v>
      </c>
      <c r="F54" s="142"/>
    </row>
    <row r="55" spans="1:8" ht="12.75" x14ac:dyDescent="0.2">
      <c r="B55" s="363">
        <v>4</v>
      </c>
      <c r="C55" s="562"/>
      <c r="D55" s="430" t="s">
        <v>186</v>
      </c>
      <c r="E55" s="5">
        <v>623497.29</v>
      </c>
      <c r="F55" s="142"/>
    </row>
    <row r="56" spans="1:8" ht="12.75" x14ac:dyDescent="0.2">
      <c r="B56" s="363">
        <v>5</v>
      </c>
      <c r="C56" s="562"/>
      <c r="D56" s="430" t="s">
        <v>148</v>
      </c>
      <c r="E56" s="5">
        <v>450718.73</v>
      </c>
      <c r="F56" s="142"/>
    </row>
    <row r="57" spans="1:8" ht="12.75" x14ac:dyDescent="0.2">
      <c r="B57" s="363">
        <v>6</v>
      </c>
      <c r="C57" s="562"/>
      <c r="D57" s="439" t="s">
        <v>273</v>
      </c>
      <c r="E57" s="5">
        <v>268481.43999999994</v>
      </c>
      <c r="F57" s="142"/>
    </row>
    <row r="58" spans="1:8" s="8" customFormat="1" ht="12.75" x14ac:dyDescent="0.2">
      <c r="B58" s="241"/>
      <c r="C58" s="562"/>
      <c r="D58" s="561" t="s">
        <v>7</v>
      </c>
      <c r="E58" s="479">
        <v>3709059.92</v>
      </c>
      <c r="F58" s="142"/>
      <c r="H58" s="55"/>
    </row>
    <row r="59" spans="1:8" s="8" customFormat="1" ht="12.75" customHeight="1" x14ac:dyDescent="0.2">
      <c r="B59" s="363">
        <v>1</v>
      </c>
      <c r="C59" s="562" t="s">
        <v>58</v>
      </c>
      <c r="D59" s="563" t="s">
        <v>35</v>
      </c>
      <c r="E59" s="5">
        <v>211346.16</v>
      </c>
      <c r="F59" s="142"/>
    </row>
    <row r="60" spans="1:8" s="8" customFormat="1" ht="12.75" customHeight="1" x14ac:dyDescent="0.2">
      <c r="B60" s="363">
        <v>2</v>
      </c>
      <c r="C60" s="562"/>
      <c r="D60" s="430" t="s">
        <v>288</v>
      </c>
      <c r="E60" s="5">
        <v>3646.93</v>
      </c>
      <c r="F60" s="142"/>
    </row>
    <row r="61" spans="1:8" s="8" customFormat="1" ht="12.75" x14ac:dyDescent="0.2">
      <c r="B61" s="363">
        <v>3</v>
      </c>
      <c r="C61" s="562"/>
      <c r="D61" s="430" t="s">
        <v>105</v>
      </c>
      <c r="E61" s="5">
        <v>0</v>
      </c>
      <c r="F61" s="142"/>
    </row>
    <row r="62" spans="1:8" s="8" customFormat="1" ht="12.75" x14ac:dyDescent="0.2">
      <c r="B62" s="363">
        <v>4</v>
      </c>
      <c r="C62" s="562"/>
      <c r="D62" s="439" t="s">
        <v>273</v>
      </c>
      <c r="E62" s="5">
        <v>0</v>
      </c>
      <c r="F62" s="142"/>
    </row>
    <row r="63" spans="1:8" s="8" customFormat="1" ht="41.25" customHeight="1" x14ac:dyDescent="0.2">
      <c r="B63" s="241"/>
      <c r="C63" s="562"/>
      <c r="D63" s="564" t="s">
        <v>7</v>
      </c>
      <c r="E63" s="479">
        <v>1018743.09</v>
      </c>
      <c r="F63" s="142"/>
      <c r="G63" s="456"/>
    </row>
    <row r="64" spans="1:8" ht="12.75" x14ac:dyDescent="0.2">
      <c r="B64" s="363">
        <v>1</v>
      </c>
      <c r="C64" s="562" t="s">
        <v>59</v>
      </c>
      <c r="D64" s="430" t="s">
        <v>48</v>
      </c>
      <c r="E64" s="5">
        <v>41000</v>
      </c>
      <c r="F64" s="142"/>
    </row>
    <row r="65" spans="2:6" ht="12.75" x14ac:dyDescent="0.2">
      <c r="B65" s="363">
        <v>2</v>
      </c>
      <c r="C65" s="562"/>
      <c r="D65" s="430" t="s">
        <v>107</v>
      </c>
      <c r="E65" s="5">
        <v>7500.38</v>
      </c>
      <c r="F65" s="142"/>
    </row>
    <row r="66" spans="2:6" ht="19.5" customHeight="1" x14ac:dyDescent="0.2">
      <c r="B66" s="363">
        <v>3</v>
      </c>
      <c r="C66" s="562"/>
      <c r="D66" s="430" t="s">
        <v>145</v>
      </c>
      <c r="E66" s="5">
        <v>0</v>
      </c>
      <c r="F66" s="142"/>
    </row>
    <row r="67" spans="2:6" ht="18.75" customHeight="1" x14ac:dyDescent="0.2">
      <c r="B67" s="363">
        <v>4</v>
      </c>
      <c r="C67" s="562"/>
      <c r="D67" s="430" t="s">
        <v>106</v>
      </c>
      <c r="E67" s="5">
        <v>0</v>
      </c>
      <c r="F67" s="142"/>
    </row>
    <row r="68" spans="2:6" ht="12.75" x14ac:dyDescent="0.2">
      <c r="B68" s="363">
        <v>5</v>
      </c>
      <c r="C68" s="562"/>
      <c r="D68" s="430" t="s">
        <v>69</v>
      </c>
      <c r="E68" s="5">
        <v>0</v>
      </c>
      <c r="F68" s="142"/>
    </row>
    <row r="69" spans="2:6" ht="15.75" customHeight="1" x14ac:dyDescent="0.2">
      <c r="B69" s="363">
        <v>6</v>
      </c>
      <c r="C69" s="562"/>
      <c r="D69" s="430" t="s">
        <v>148</v>
      </c>
      <c r="E69" s="5">
        <v>52000</v>
      </c>
      <c r="F69" s="142"/>
    </row>
    <row r="70" spans="2:6" ht="12.75" x14ac:dyDescent="0.2">
      <c r="B70" s="363">
        <v>7</v>
      </c>
      <c r="C70" s="562"/>
      <c r="D70" s="430" t="s">
        <v>288</v>
      </c>
      <c r="E70" s="5">
        <v>0</v>
      </c>
      <c r="F70" s="142"/>
    </row>
    <row r="71" spans="2:6" ht="12.75" x14ac:dyDescent="0.2">
      <c r="B71" s="363">
        <v>8</v>
      </c>
      <c r="C71" s="562"/>
      <c r="D71" s="439" t="s">
        <v>273</v>
      </c>
      <c r="E71" s="5">
        <v>12398</v>
      </c>
      <c r="F71" s="142"/>
    </row>
    <row r="72" spans="2:6" s="8" customFormat="1" ht="12.75" x14ac:dyDescent="0.2">
      <c r="B72" s="241"/>
      <c r="C72" s="562"/>
      <c r="D72" s="561" t="s">
        <v>7</v>
      </c>
      <c r="E72" s="479">
        <v>112898.38</v>
      </c>
      <c r="F72" s="142"/>
    </row>
    <row r="73" spans="2:6" s="169" customFormat="1" ht="15.75" customHeight="1" x14ac:dyDescent="0.2">
      <c r="B73" s="565">
        <v>1</v>
      </c>
      <c r="C73" s="566" t="s">
        <v>89</v>
      </c>
      <c r="D73" s="567" t="s">
        <v>35</v>
      </c>
      <c r="E73" s="5">
        <v>67053.11</v>
      </c>
      <c r="F73" s="142"/>
    </row>
    <row r="74" spans="2:6" s="8" customFormat="1" ht="15" customHeight="1" x14ac:dyDescent="0.2">
      <c r="B74" s="363">
        <v>2</v>
      </c>
      <c r="C74" s="566"/>
      <c r="D74" s="430" t="s">
        <v>105</v>
      </c>
      <c r="E74" s="5">
        <v>21236.5</v>
      </c>
      <c r="F74" s="142"/>
    </row>
    <row r="75" spans="2:6" s="8" customFormat="1" ht="13.5" customHeight="1" x14ac:dyDescent="0.2">
      <c r="B75" s="363">
        <v>3</v>
      </c>
      <c r="C75" s="566"/>
      <c r="D75" s="439" t="s">
        <v>273</v>
      </c>
      <c r="E75" s="5">
        <v>0</v>
      </c>
      <c r="F75" s="142"/>
    </row>
    <row r="76" spans="2:6" s="8" customFormat="1" ht="16.5" customHeight="1" x14ac:dyDescent="0.2">
      <c r="B76" s="241"/>
      <c r="C76" s="566"/>
      <c r="D76" s="561" t="s">
        <v>7</v>
      </c>
      <c r="E76" s="479">
        <v>88289.61</v>
      </c>
      <c r="F76" s="142"/>
    </row>
    <row r="77" spans="2:6" s="8" customFormat="1" ht="12.75" x14ac:dyDescent="0.2">
      <c r="B77" s="363">
        <v>1</v>
      </c>
      <c r="C77" s="562" t="s">
        <v>91</v>
      </c>
      <c r="D77" s="430" t="s">
        <v>48</v>
      </c>
      <c r="E77" s="5">
        <v>67656.37</v>
      </c>
      <c r="F77" s="142"/>
    </row>
    <row r="78" spans="2:6" s="8" customFormat="1" ht="12.75" x14ac:dyDescent="0.2">
      <c r="B78" s="363">
        <v>2</v>
      </c>
      <c r="C78" s="562"/>
      <c r="D78" s="430" t="s">
        <v>105</v>
      </c>
      <c r="E78" s="5">
        <v>202269.93999999994</v>
      </c>
      <c r="F78" s="142"/>
    </row>
    <row r="79" spans="2:6" s="8" customFormat="1" ht="12.75" x14ac:dyDescent="0.2">
      <c r="B79" s="363">
        <v>3</v>
      </c>
      <c r="C79" s="562"/>
      <c r="D79" s="430" t="s">
        <v>148</v>
      </c>
      <c r="E79" s="5">
        <v>43865</v>
      </c>
      <c r="F79" s="142"/>
    </row>
    <row r="80" spans="2:6" s="8" customFormat="1" ht="12.75" x14ac:dyDescent="0.2">
      <c r="B80" s="363">
        <v>4</v>
      </c>
      <c r="C80" s="562"/>
      <c r="D80" s="430" t="s">
        <v>288</v>
      </c>
      <c r="E80" s="5">
        <v>47066.149999999994</v>
      </c>
      <c r="F80" s="142"/>
    </row>
    <row r="81" spans="2:6" s="8" customFormat="1" ht="24" customHeight="1" x14ac:dyDescent="0.2">
      <c r="B81" s="363">
        <v>5</v>
      </c>
      <c r="C81" s="562"/>
      <c r="D81" s="430" t="s">
        <v>189</v>
      </c>
      <c r="E81" s="5">
        <v>281557.81999999995</v>
      </c>
      <c r="F81" s="142"/>
    </row>
    <row r="82" spans="2:6" s="8" customFormat="1" ht="21" customHeight="1" x14ac:dyDescent="0.2">
      <c r="B82" s="363">
        <v>6</v>
      </c>
      <c r="C82" s="562"/>
      <c r="D82" s="439" t="s">
        <v>273</v>
      </c>
      <c r="E82" s="5">
        <v>52662.890000000014</v>
      </c>
      <c r="F82" s="142"/>
    </row>
    <row r="83" spans="2:6" s="8" customFormat="1" ht="17.25" customHeight="1" x14ac:dyDescent="0.2">
      <c r="B83" s="241"/>
      <c r="C83" s="562"/>
      <c r="D83" s="561" t="s">
        <v>7</v>
      </c>
      <c r="E83" s="479">
        <v>695078.16999999993</v>
      </c>
      <c r="F83" s="142"/>
    </row>
    <row r="84" spans="2:6" s="8" customFormat="1" ht="17.25" customHeight="1" x14ac:dyDescent="0.2">
      <c r="B84" s="363">
        <v>1</v>
      </c>
      <c r="C84" s="562" t="s">
        <v>92</v>
      </c>
      <c r="D84" s="430" t="s">
        <v>48</v>
      </c>
      <c r="E84" s="5">
        <v>2266666</v>
      </c>
      <c r="F84" s="142"/>
    </row>
    <row r="85" spans="2:6" s="8" customFormat="1" ht="14.25" customHeight="1" x14ac:dyDescent="0.2">
      <c r="B85" s="363">
        <v>2</v>
      </c>
      <c r="C85" s="562"/>
      <c r="D85" s="430" t="s">
        <v>288</v>
      </c>
      <c r="E85" s="5">
        <v>2680000</v>
      </c>
      <c r="F85" s="142"/>
    </row>
    <row r="86" spans="2:6" s="8" customFormat="1" ht="12.75" x14ac:dyDescent="0.2">
      <c r="B86" s="363">
        <v>3</v>
      </c>
      <c r="C86" s="562"/>
      <c r="D86" s="430" t="s">
        <v>105</v>
      </c>
      <c r="E86" s="5">
        <v>2738880</v>
      </c>
      <c r="F86" s="142"/>
    </row>
    <row r="87" spans="2:6" s="8" customFormat="1" ht="12.75" x14ac:dyDescent="0.2">
      <c r="B87" s="363">
        <v>4</v>
      </c>
      <c r="C87" s="562"/>
      <c r="D87" s="430" t="s">
        <v>183</v>
      </c>
      <c r="E87" s="5">
        <v>525272</v>
      </c>
      <c r="F87" s="142"/>
    </row>
    <row r="88" spans="2:6" s="8" customFormat="1" ht="12.75" x14ac:dyDescent="0.2">
      <c r="B88" s="363">
        <v>5</v>
      </c>
      <c r="C88" s="562"/>
      <c r="D88" s="430" t="s">
        <v>189</v>
      </c>
      <c r="E88" s="5">
        <v>2000000</v>
      </c>
      <c r="F88" s="142"/>
    </row>
    <row r="89" spans="2:6" s="8" customFormat="1" ht="12.75" x14ac:dyDescent="0.2">
      <c r="B89" s="363">
        <v>6</v>
      </c>
      <c r="C89" s="562"/>
      <c r="D89" s="439" t="s">
        <v>273</v>
      </c>
      <c r="E89" s="5">
        <v>800000</v>
      </c>
      <c r="F89" s="142"/>
    </row>
    <row r="90" spans="2:6" s="8" customFormat="1" ht="21.75" customHeight="1" x14ac:dyDescent="0.2">
      <c r="B90" s="241"/>
      <c r="C90" s="562"/>
      <c r="D90" s="561" t="s">
        <v>7</v>
      </c>
      <c r="E90" s="479">
        <v>11010818</v>
      </c>
      <c r="F90" s="142"/>
    </row>
    <row r="91" spans="2:6" s="8" customFormat="1" ht="62.25" customHeight="1" x14ac:dyDescent="0.2">
      <c r="B91" s="241">
        <v>1</v>
      </c>
      <c r="C91" s="568" t="s">
        <v>166</v>
      </c>
      <c r="D91" s="569" t="s">
        <v>189</v>
      </c>
      <c r="E91" s="479">
        <v>0</v>
      </c>
      <c r="F91" s="142"/>
    </row>
    <row r="92" spans="2:6" ht="12.75" x14ac:dyDescent="0.2">
      <c r="B92" s="363">
        <v>1</v>
      </c>
      <c r="C92" s="562" t="s">
        <v>90</v>
      </c>
      <c r="D92" s="430" t="s">
        <v>48</v>
      </c>
      <c r="E92" s="5">
        <v>189000</v>
      </c>
      <c r="F92" s="142"/>
    </row>
    <row r="93" spans="2:6" ht="12.75" x14ac:dyDescent="0.2">
      <c r="B93" s="363">
        <v>2</v>
      </c>
      <c r="C93" s="562"/>
      <c r="D93" s="430" t="s">
        <v>53</v>
      </c>
      <c r="E93" s="5">
        <v>94500</v>
      </c>
      <c r="F93" s="142"/>
    </row>
    <row r="94" spans="2:6" ht="12.75" x14ac:dyDescent="0.2">
      <c r="B94" s="363">
        <v>3</v>
      </c>
      <c r="C94" s="562"/>
      <c r="D94" s="430" t="s">
        <v>189</v>
      </c>
      <c r="E94" s="5">
        <v>239332.7</v>
      </c>
      <c r="F94" s="142"/>
    </row>
    <row r="95" spans="2:6" ht="12.75" x14ac:dyDescent="0.2">
      <c r="B95" s="363">
        <v>4</v>
      </c>
      <c r="C95" s="562"/>
      <c r="D95" s="430" t="s">
        <v>148</v>
      </c>
      <c r="E95" s="5">
        <v>378000</v>
      </c>
      <c r="F95" s="142"/>
    </row>
    <row r="96" spans="2:6" ht="11.25" customHeight="1" x14ac:dyDescent="0.2">
      <c r="B96" s="363">
        <v>5</v>
      </c>
      <c r="C96" s="562"/>
      <c r="D96" s="430" t="s">
        <v>105</v>
      </c>
      <c r="E96" s="5">
        <v>0</v>
      </c>
      <c r="F96" s="142"/>
    </row>
    <row r="97" spans="2:6" ht="12" customHeight="1" x14ac:dyDescent="0.2">
      <c r="B97" s="363">
        <v>6</v>
      </c>
      <c r="C97" s="562"/>
      <c r="D97" s="430" t="s">
        <v>288</v>
      </c>
      <c r="E97" s="5">
        <v>47340</v>
      </c>
      <c r="F97" s="142"/>
    </row>
    <row r="98" spans="2:6" ht="12.75" x14ac:dyDescent="0.2">
      <c r="B98" s="363">
        <v>7</v>
      </c>
      <c r="C98" s="562"/>
      <c r="D98" s="430" t="s">
        <v>69</v>
      </c>
      <c r="E98" s="5">
        <v>74700</v>
      </c>
      <c r="F98" s="142"/>
    </row>
    <row r="99" spans="2:6" s="8" customFormat="1" ht="12.75" x14ac:dyDescent="0.2">
      <c r="B99" s="241"/>
      <c r="C99" s="562"/>
      <c r="D99" s="561" t="s">
        <v>7</v>
      </c>
      <c r="E99" s="479">
        <v>1022872.7</v>
      </c>
      <c r="F99" s="142"/>
    </row>
    <row r="100" spans="2:6" s="8" customFormat="1" ht="13.15" customHeight="1" x14ac:dyDescent="0.2">
      <c r="B100" s="241">
        <v>1</v>
      </c>
      <c r="C100" s="566" t="s">
        <v>104</v>
      </c>
      <c r="D100" s="439" t="s">
        <v>48</v>
      </c>
      <c r="E100" s="5">
        <v>591322.4</v>
      </c>
      <c r="F100" s="142"/>
    </row>
    <row r="101" spans="2:6" s="8" customFormat="1" ht="12.75" x14ac:dyDescent="0.2">
      <c r="B101" s="363">
        <v>2</v>
      </c>
      <c r="C101" s="566"/>
      <c r="D101" s="430" t="s">
        <v>148</v>
      </c>
      <c r="E101" s="5">
        <v>52399.1</v>
      </c>
      <c r="F101" s="142"/>
    </row>
    <row r="102" spans="2:6" s="8" customFormat="1" ht="12.75" x14ac:dyDescent="0.2">
      <c r="B102" s="363">
        <v>3</v>
      </c>
      <c r="C102" s="566"/>
      <c r="D102" s="430" t="s">
        <v>105</v>
      </c>
      <c r="E102" s="5">
        <v>3430</v>
      </c>
      <c r="F102" s="142"/>
    </row>
    <row r="103" spans="2:6" s="8" customFormat="1" ht="12.75" customHeight="1" x14ac:dyDescent="0.2">
      <c r="B103" s="363">
        <v>4</v>
      </c>
      <c r="C103" s="566"/>
      <c r="D103" s="430" t="s">
        <v>288</v>
      </c>
      <c r="E103" s="5">
        <v>4425</v>
      </c>
      <c r="F103" s="142"/>
    </row>
    <row r="104" spans="2:6" s="8" customFormat="1" ht="14.25" customHeight="1" x14ac:dyDescent="0.2">
      <c r="B104" s="363">
        <v>5</v>
      </c>
      <c r="C104" s="566"/>
      <c r="D104" s="439" t="s">
        <v>273</v>
      </c>
      <c r="E104" s="5">
        <v>775</v>
      </c>
      <c r="F104" s="142"/>
    </row>
    <row r="105" spans="2:6" s="8" customFormat="1" ht="12.75" x14ac:dyDescent="0.2">
      <c r="B105" s="241"/>
      <c r="C105" s="570"/>
      <c r="D105" s="561" t="s">
        <v>7</v>
      </c>
      <c r="E105" s="479">
        <v>652351.5</v>
      </c>
    </row>
    <row r="106" spans="2:6" s="8" customFormat="1" ht="12.75" x14ac:dyDescent="0.2">
      <c r="B106" s="363"/>
      <c r="C106" s="526" t="s">
        <v>267</v>
      </c>
      <c r="D106" s="430" t="s">
        <v>48</v>
      </c>
      <c r="E106" s="5">
        <v>0</v>
      </c>
      <c r="F106" s="142"/>
    </row>
    <row r="107" spans="2:6" s="8" customFormat="1" ht="12.75" x14ac:dyDescent="0.2">
      <c r="B107" s="363"/>
      <c r="C107" s="526"/>
      <c r="D107" s="430" t="s">
        <v>189</v>
      </c>
      <c r="E107" s="5">
        <v>310000</v>
      </c>
      <c r="F107" s="142"/>
    </row>
    <row r="108" spans="2:6" s="8" customFormat="1" ht="12.75" x14ac:dyDescent="0.2">
      <c r="B108" s="363"/>
      <c r="C108" s="526"/>
      <c r="D108" s="430" t="s">
        <v>148</v>
      </c>
      <c r="E108" s="5">
        <v>155000</v>
      </c>
      <c r="F108" s="142"/>
    </row>
    <row r="109" spans="2:6" s="8" customFormat="1" ht="12.75" x14ac:dyDescent="0.2">
      <c r="B109" s="363"/>
      <c r="C109" s="526"/>
      <c r="D109" s="430" t="s">
        <v>105</v>
      </c>
      <c r="E109" s="5">
        <v>0</v>
      </c>
      <c r="F109" s="142"/>
    </row>
    <row r="110" spans="2:6" s="8" customFormat="1" ht="12.75" x14ac:dyDescent="0.2">
      <c r="B110" s="363"/>
      <c r="C110" s="526"/>
      <c r="D110" s="439" t="s">
        <v>273</v>
      </c>
      <c r="E110" s="5">
        <v>0</v>
      </c>
      <c r="F110" s="142"/>
    </row>
    <row r="111" spans="2:6" s="8" customFormat="1" ht="12.75" x14ac:dyDescent="0.2">
      <c r="B111" s="363"/>
      <c r="C111" s="526"/>
      <c r="D111" s="561" t="s">
        <v>7</v>
      </c>
      <c r="E111" s="479">
        <v>465000</v>
      </c>
      <c r="F111" s="142"/>
    </row>
    <row r="112" spans="2:6" s="8" customFormat="1" ht="12.75" x14ac:dyDescent="0.2">
      <c r="B112" s="363"/>
      <c r="C112" s="526" t="s">
        <v>268</v>
      </c>
      <c r="D112" s="430" t="s">
        <v>48</v>
      </c>
      <c r="E112" s="5">
        <v>0</v>
      </c>
      <c r="F112" s="142"/>
    </row>
    <row r="113" spans="2:7" s="8" customFormat="1" ht="12.75" x14ac:dyDescent="0.2">
      <c r="B113" s="363"/>
      <c r="C113" s="526"/>
      <c r="D113" s="430" t="s">
        <v>189</v>
      </c>
      <c r="E113" s="5">
        <v>0</v>
      </c>
      <c r="F113" s="142"/>
      <c r="G113" s="55"/>
    </row>
    <row r="114" spans="2:7" s="8" customFormat="1" ht="12.75" x14ac:dyDescent="0.2">
      <c r="B114" s="363"/>
      <c r="C114" s="526"/>
      <c r="D114" s="430" t="s">
        <v>148</v>
      </c>
      <c r="E114" s="5">
        <v>0</v>
      </c>
      <c r="F114" s="142"/>
    </row>
    <row r="115" spans="2:7" s="8" customFormat="1" ht="12.75" x14ac:dyDescent="0.2">
      <c r="B115" s="363"/>
      <c r="C115" s="526"/>
      <c r="D115" s="430" t="s">
        <v>105</v>
      </c>
      <c r="E115" s="5">
        <v>0</v>
      </c>
      <c r="F115" s="142"/>
    </row>
    <row r="116" spans="2:7" s="8" customFormat="1" ht="12.75" x14ac:dyDescent="0.2">
      <c r="B116" s="363"/>
      <c r="C116" s="526"/>
      <c r="D116" s="439" t="s">
        <v>273</v>
      </c>
      <c r="E116" s="5">
        <v>0</v>
      </c>
      <c r="F116" s="142"/>
    </row>
    <row r="117" spans="2:7" s="8" customFormat="1" ht="9.75" customHeight="1" x14ac:dyDescent="0.2">
      <c r="B117" s="241"/>
      <c r="C117" s="526"/>
      <c r="D117" s="561" t="s">
        <v>7</v>
      </c>
      <c r="E117" s="479">
        <v>0</v>
      </c>
      <c r="F117" s="142"/>
    </row>
    <row r="118" spans="2:7" s="8" customFormat="1" ht="12.75" x14ac:dyDescent="0.2">
      <c r="B118" s="363"/>
      <c r="C118" s="526" t="s">
        <v>269</v>
      </c>
      <c r="D118" s="430" t="s">
        <v>48</v>
      </c>
      <c r="E118" s="5">
        <v>0</v>
      </c>
      <c r="F118" s="142"/>
    </row>
    <row r="119" spans="2:7" s="8" customFormat="1" ht="12.75" x14ac:dyDescent="0.2">
      <c r="B119" s="363"/>
      <c r="C119" s="526"/>
      <c r="D119" s="430" t="s">
        <v>189</v>
      </c>
      <c r="E119" s="5">
        <v>0</v>
      </c>
      <c r="F119" s="142"/>
    </row>
    <row r="120" spans="2:7" s="8" customFormat="1" ht="12.75" x14ac:dyDescent="0.2">
      <c r="B120" s="363"/>
      <c r="C120" s="526"/>
      <c r="D120" s="430" t="s">
        <v>148</v>
      </c>
      <c r="E120" s="5">
        <v>0</v>
      </c>
      <c r="F120" s="142"/>
    </row>
    <row r="121" spans="2:7" s="8" customFormat="1" ht="12.75" x14ac:dyDescent="0.2">
      <c r="B121" s="363"/>
      <c r="C121" s="526"/>
      <c r="D121" s="430" t="s">
        <v>105</v>
      </c>
      <c r="E121" s="5">
        <v>0</v>
      </c>
      <c r="F121" s="142"/>
    </row>
    <row r="122" spans="2:7" s="8" customFormat="1" ht="12.75" x14ac:dyDescent="0.2">
      <c r="B122" s="363"/>
      <c r="C122" s="526"/>
      <c r="D122" s="439" t="s">
        <v>273</v>
      </c>
      <c r="E122" s="5">
        <v>0</v>
      </c>
      <c r="F122" s="142"/>
    </row>
    <row r="123" spans="2:7" s="8" customFormat="1" ht="12.75" x14ac:dyDescent="0.2">
      <c r="B123" s="363"/>
      <c r="C123" s="526"/>
      <c r="D123" s="561" t="s">
        <v>7</v>
      </c>
      <c r="E123" s="479">
        <v>0</v>
      </c>
      <c r="F123" s="142"/>
    </row>
    <row r="124" spans="2:7" s="8" customFormat="1" ht="12.75" x14ac:dyDescent="0.2">
      <c r="B124" s="241"/>
      <c r="C124" s="479"/>
      <c r="D124" s="561" t="s">
        <v>41</v>
      </c>
      <c r="E124" s="479">
        <v>22678416.050000001</v>
      </c>
      <c r="F124" s="142"/>
    </row>
    <row r="125" spans="2:7" s="120" customFormat="1" ht="27" customHeight="1" x14ac:dyDescent="0.2">
      <c r="B125" s="74"/>
      <c r="C125" s="121"/>
      <c r="D125" s="440"/>
      <c r="E125" s="123"/>
    </row>
    <row r="126" spans="2:7" s="19" customFormat="1" ht="12.75" x14ac:dyDescent="0.2">
      <c r="C126" s="490" t="s">
        <v>98</v>
      </c>
      <c r="D126" s="490"/>
      <c r="E126" s="20"/>
    </row>
    <row r="127" spans="2:7" s="19" customFormat="1" ht="12.75" x14ac:dyDescent="0.2">
      <c r="B127" s="117"/>
      <c r="C127" s="163" t="s">
        <v>187</v>
      </c>
      <c r="D127" s="328"/>
      <c r="E127" s="20"/>
    </row>
    <row r="128" spans="2:7" s="19" customFormat="1" ht="12.75" x14ac:dyDescent="0.2">
      <c r="B128" s="163"/>
      <c r="C128" s="124"/>
      <c r="D128" s="184"/>
      <c r="E128" s="20"/>
    </row>
    <row r="129" spans="2:5" ht="12.75" x14ac:dyDescent="0.2">
      <c r="B129" s="24"/>
      <c r="C129" s="124"/>
      <c r="D129" s="441"/>
    </row>
    <row r="130" spans="2:5" s="30" customFormat="1" ht="12.75" x14ac:dyDescent="0.2">
      <c r="B130" s="124"/>
      <c r="C130" s="124"/>
      <c r="D130" s="442"/>
      <c r="E130" s="31"/>
    </row>
    <row r="131" spans="2:5" s="126" customFormat="1" ht="12.75" x14ac:dyDescent="0.2">
      <c r="B131" s="24"/>
      <c r="C131" s="24"/>
      <c r="D131" s="442"/>
      <c r="E131" s="131"/>
    </row>
    <row r="132" spans="2:5" s="126" customFormat="1" ht="12.75" x14ac:dyDescent="0.2">
      <c r="B132" s="24"/>
      <c r="C132" s="24"/>
      <c r="D132" s="442"/>
      <c r="E132" s="131"/>
    </row>
    <row r="133" spans="2:5" s="126" customFormat="1" ht="12.75" x14ac:dyDescent="0.2">
      <c r="B133" s="24"/>
      <c r="C133" s="24"/>
      <c r="D133" s="442"/>
      <c r="E133" s="131"/>
    </row>
    <row r="134" spans="2:5" s="39" customFormat="1" ht="12.75" x14ac:dyDescent="0.2">
      <c r="C134" s="67"/>
      <c r="D134" s="443"/>
      <c r="E134" s="57"/>
    </row>
    <row r="135" spans="2:5" s="18" customFormat="1" ht="12.75" x14ac:dyDescent="0.2">
      <c r="D135" s="443"/>
      <c r="E135" s="35"/>
    </row>
    <row r="136" spans="2:5" ht="12.75" x14ac:dyDescent="0.2"/>
    <row r="137" spans="2:5" ht="12.75" x14ac:dyDescent="0.2"/>
    <row r="138" spans="2:5" ht="12.75" x14ac:dyDescent="0.2"/>
    <row r="139" spans="2:5" ht="12.75" x14ac:dyDescent="0.2"/>
    <row r="140" spans="2:5" ht="12.75" x14ac:dyDescent="0.2"/>
    <row r="141" spans="2:5" ht="12.75" x14ac:dyDescent="0.2"/>
    <row r="142" spans="2:5" ht="12.75" x14ac:dyDescent="0.2"/>
    <row r="143" spans="2:5" ht="12.75" x14ac:dyDescent="0.2"/>
    <row r="144" spans="2:5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</sheetData>
  <sheetProtection selectLockedCells="1" selectUnlockedCells="1"/>
  <mergeCells count="17">
    <mergeCell ref="C52:C58"/>
    <mergeCell ref="C5:C14"/>
    <mergeCell ref="C15:C22"/>
    <mergeCell ref="C23:C33"/>
    <mergeCell ref="C34:C42"/>
    <mergeCell ref="C43:C51"/>
    <mergeCell ref="C126:D126"/>
    <mergeCell ref="C59:C63"/>
    <mergeCell ref="C64:C72"/>
    <mergeCell ref="C73:C76"/>
    <mergeCell ref="C77:C83"/>
    <mergeCell ref="C84:C90"/>
    <mergeCell ref="C92:C99"/>
    <mergeCell ref="C106:C111"/>
    <mergeCell ref="C112:C117"/>
    <mergeCell ref="C118:C123"/>
    <mergeCell ref="C100:C104"/>
  </mergeCells>
  <pageMargins left="0.15748031496062992" right="0.19685039370078741" top="0.19685039370078741" bottom="0.15748031496062992" header="0.15748031496062992" footer="0.15748031496062992"/>
  <pageSetup paperSize="9" scale="90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3"/>
  <sheetViews>
    <sheetView zoomScaleNormal="100" workbookViewId="0">
      <selection activeCell="D7" sqref="D7"/>
    </sheetView>
  </sheetViews>
  <sheetFormatPr defaultRowHeight="12.75" x14ac:dyDescent="0.2"/>
  <cols>
    <col min="1" max="1" width="7.7109375" style="61" customWidth="1"/>
    <col min="2" max="2" width="10.140625" style="61" customWidth="1"/>
    <col min="3" max="3" width="30.42578125" style="61" customWidth="1"/>
    <col min="4" max="4" width="19.28515625" style="61" customWidth="1"/>
    <col min="5" max="16384" width="9.140625" style="61"/>
  </cols>
  <sheetData>
    <row r="1" spans="2:4" s="31" customFormat="1" x14ac:dyDescent="0.2"/>
    <row r="2" spans="2:4" s="34" customFormat="1" x14ac:dyDescent="0.2"/>
    <row r="3" spans="2:4" s="31" customFormat="1" x14ac:dyDescent="0.2"/>
    <row r="4" spans="2:4" s="20" customFormat="1" x14ac:dyDescent="0.2">
      <c r="B4" s="155" t="s">
        <v>23</v>
      </c>
    </row>
    <row r="5" spans="2:4" s="20" customFormat="1" x14ac:dyDescent="0.2"/>
    <row r="6" spans="2:4" s="14" customFormat="1" x14ac:dyDescent="0.2"/>
    <row r="7" spans="2:4" x14ac:dyDescent="0.2">
      <c r="D7" s="47" t="s">
        <v>317</v>
      </c>
    </row>
    <row r="8" spans="2:4" ht="60" customHeight="1" x14ac:dyDescent="0.2">
      <c r="B8" s="193" t="s">
        <v>21</v>
      </c>
      <c r="C8" s="236" t="s">
        <v>1</v>
      </c>
      <c r="D8" s="237" t="s">
        <v>318</v>
      </c>
    </row>
    <row r="9" spans="2:4" ht="31.5" customHeight="1" x14ac:dyDescent="0.2">
      <c r="B9" s="357">
        <v>1</v>
      </c>
      <c r="C9" s="358" t="s">
        <v>8</v>
      </c>
      <c r="D9" s="359">
        <v>5043.2999999999993</v>
      </c>
    </row>
    <row r="10" spans="2:4" ht="41.25" customHeight="1" x14ac:dyDescent="0.2">
      <c r="B10" s="357">
        <v>2</v>
      </c>
      <c r="C10" s="360" t="s">
        <v>157</v>
      </c>
      <c r="D10" s="359">
        <v>0</v>
      </c>
    </row>
    <row r="11" spans="2:4" s="73" customFormat="1" ht="23.25" customHeight="1" x14ac:dyDescent="0.2">
      <c r="B11" s="361"/>
      <c r="C11" s="361" t="s">
        <v>7</v>
      </c>
      <c r="D11" s="362">
        <v>5043.2999999999993</v>
      </c>
    </row>
    <row r="12" spans="2:4" s="73" customFormat="1" ht="16.5" customHeight="1" x14ac:dyDescent="0.2">
      <c r="B12" s="156"/>
      <c r="C12" s="156"/>
    </row>
    <row r="13" spans="2:4" s="19" customFormat="1" x14ac:dyDescent="0.2">
      <c r="B13" s="163"/>
      <c r="C13" s="124"/>
    </row>
    <row r="14" spans="2:4" s="7" customFormat="1" ht="12.75" customHeight="1" x14ac:dyDescent="0.2">
      <c r="B14" s="24"/>
      <c r="C14" s="124"/>
    </row>
    <row r="15" spans="2:4" s="122" customFormat="1" x14ac:dyDescent="0.2">
      <c r="B15" s="20"/>
    </row>
    <row r="16" spans="2:4" s="122" customFormat="1" x14ac:dyDescent="0.2">
      <c r="B16" s="14"/>
      <c r="C16" s="119"/>
    </row>
    <row r="17" spans="1:3" s="57" customFormat="1" x14ac:dyDescent="0.2"/>
    <row r="18" spans="1:3" s="57" customFormat="1" x14ac:dyDescent="0.2"/>
    <row r="19" spans="1:3" s="24" customFormat="1" x14ac:dyDescent="0.2">
      <c r="A19" s="14"/>
      <c r="B19" s="59"/>
      <c r="C19" s="53"/>
    </row>
    <row r="20" spans="1:3" s="21" customFormat="1" x14ac:dyDescent="0.2">
      <c r="A20" s="102"/>
      <c r="B20" s="59"/>
      <c r="C20" s="57"/>
    </row>
    <row r="21" spans="1:3" s="53" customFormat="1" x14ac:dyDescent="0.2">
      <c r="A21" s="24"/>
      <c r="B21" s="59"/>
      <c r="C21" s="59"/>
    </row>
    <row r="22" spans="1:3" s="24" customFormat="1" x14ac:dyDescent="0.2">
      <c r="B22" s="157"/>
    </row>
    <row r="23" spans="1:3" s="24" customFormat="1" x14ac:dyDescent="0.2">
      <c r="C23" s="157"/>
    </row>
  </sheetData>
  <pageMargins left="0.15748031496063" right="0.196850393700787" top="0.25" bottom="0.28999999999999998" header="0.17" footer="0.21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81"/>
  <sheetViews>
    <sheetView zoomScaleNormal="100" workbookViewId="0">
      <pane ySplit="4" topLeftCell="A5" activePane="bottomLeft" state="frozen"/>
      <selection activeCell="G30" sqref="G30"/>
      <selection pane="bottomLeft" activeCell="E3" sqref="E3"/>
    </sheetView>
  </sheetViews>
  <sheetFormatPr defaultRowHeight="12.75" x14ac:dyDescent="0.2"/>
  <cols>
    <col min="1" max="1" width="2.42578125" style="18" customWidth="1"/>
    <col min="2" max="2" width="4.42578125" style="18" customWidth="1"/>
    <col min="3" max="3" width="38.85546875" style="18" customWidth="1"/>
    <col min="4" max="4" width="44.5703125" style="7" customWidth="1"/>
    <col min="5" max="5" width="35.7109375" style="18" customWidth="1"/>
    <col min="6" max="6" width="11.7109375" style="18" bestFit="1" customWidth="1"/>
    <col min="7" max="8" width="11.5703125" style="18" bestFit="1" customWidth="1"/>
    <col min="9" max="16384" width="9.140625" style="18"/>
  </cols>
  <sheetData>
    <row r="1" spans="2:5" ht="12.75" customHeight="1" x14ac:dyDescent="0.2"/>
    <row r="2" spans="2:5" x14ac:dyDescent="0.2">
      <c r="C2" s="500" t="s">
        <v>32</v>
      </c>
      <c r="D2" s="500"/>
    </row>
    <row r="3" spans="2:5" s="69" customFormat="1" ht="16.5" customHeight="1" x14ac:dyDescent="0.2">
      <c r="B3" s="68"/>
      <c r="C3" s="68"/>
      <c r="D3" s="281"/>
      <c r="E3" s="47" t="s">
        <v>317</v>
      </c>
    </row>
    <row r="4" spans="2:5" s="68" customFormat="1" ht="30" customHeight="1" x14ac:dyDescent="0.2">
      <c r="B4" s="260" t="s">
        <v>21</v>
      </c>
      <c r="C4" s="487" t="s">
        <v>170</v>
      </c>
      <c r="D4" s="478" t="s">
        <v>1</v>
      </c>
      <c r="E4" s="473" t="s">
        <v>318</v>
      </c>
    </row>
    <row r="5" spans="2:5" s="69" customFormat="1" ht="25.5" x14ac:dyDescent="0.2">
      <c r="B5" s="583">
        <v>1</v>
      </c>
      <c r="C5" s="498" t="s">
        <v>45</v>
      </c>
      <c r="D5" s="283" t="s">
        <v>94</v>
      </c>
      <c r="E5" s="177">
        <v>10700</v>
      </c>
    </row>
    <row r="6" spans="2:5" s="69" customFormat="1" ht="29.25" customHeight="1" x14ac:dyDescent="0.2">
      <c r="B6" s="583"/>
      <c r="C6" s="498"/>
      <c r="D6" s="283" t="s">
        <v>194</v>
      </c>
      <c r="E6" s="177">
        <v>0</v>
      </c>
    </row>
    <row r="7" spans="2:5" s="69" customFormat="1" ht="19.5" customHeight="1" x14ac:dyDescent="0.2">
      <c r="B7" s="583"/>
      <c r="C7" s="498"/>
      <c r="D7" s="283" t="s">
        <v>242</v>
      </c>
      <c r="E7" s="177">
        <v>68000</v>
      </c>
    </row>
    <row r="8" spans="2:5" s="68" customFormat="1" ht="18" customHeight="1" x14ac:dyDescent="0.2">
      <c r="B8" s="583"/>
      <c r="C8" s="498"/>
      <c r="D8" s="584" t="s">
        <v>7</v>
      </c>
      <c r="E8" s="488">
        <v>78700</v>
      </c>
    </row>
    <row r="9" spans="2:5" s="69" customFormat="1" ht="30" customHeight="1" x14ac:dyDescent="0.2">
      <c r="B9" s="583">
        <v>2</v>
      </c>
      <c r="C9" s="498" t="s">
        <v>33</v>
      </c>
      <c r="D9" s="283" t="s">
        <v>17</v>
      </c>
      <c r="E9" s="177">
        <v>350674.69999999995</v>
      </c>
    </row>
    <row r="10" spans="2:5" s="144" customFormat="1" ht="14.25" customHeight="1" x14ac:dyDescent="0.2">
      <c r="B10" s="583"/>
      <c r="C10" s="585"/>
      <c r="D10" s="283" t="s">
        <v>53</v>
      </c>
      <c r="E10" s="177">
        <v>459226.79999999993</v>
      </c>
    </row>
    <row r="11" spans="2:5" s="69" customFormat="1" ht="13.5" customHeight="1" x14ac:dyDescent="0.2">
      <c r="B11" s="583"/>
      <c r="C11" s="585"/>
      <c r="D11" s="284" t="s">
        <v>69</v>
      </c>
      <c r="E11" s="177">
        <v>220690</v>
      </c>
    </row>
    <row r="12" spans="2:5" s="69" customFormat="1" ht="45.75" customHeight="1" x14ac:dyDescent="0.2">
      <c r="B12" s="583"/>
      <c r="C12" s="585"/>
      <c r="D12" s="283" t="s">
        <v>95</v>
      </c>
      <c r="E12" s="177">
        <v>6075380</v>
      </c>
    </row>
    <row r="13" spans="2:5" s="69" customFormat="1" ht="13.5" customHeight="1" x14ac:dyDescent="0.2">
      <c r="B13" s="583"/>
      <c r="C13" s="585"/>
      <c r="D13" s="284" t="s">
        <v>52</v>
      </c>
      <c r="E13" s="177">
        <v>39000</v>
      </c>
    </row>
    <row r="14" spans="2:5" s="69" customFormat="1" ht="22.5" customHeight="1" x14ac:dyDescent="0.2">
      <c r="B14" s="583"/>
      <c r="C14" s="585"/>
      <c r="D14" s="283" t="s">
        <v>114</v>
      </c>
      <c r="E14" s="177">
        <v>126000</v>
      </c>
    </row>
    <row r="15" spans="2:5" s="69" customFormat="1" ht="13.5" customHeight="1" x14ac:dyDescent="0.2">
      <c r="B15" s="583"/>
      <c r="C15" s="585"/>
      <c r="D15" s="284" t="s">
        <v>50</v>
      </c>
      <c r="E15" s="177">
        <v>645000</v>
      </c>
    </row>
    <row r="16" spans="2:5" s="69" customFormat="1" ht="13.5" customHeight="1" x14ac:dyDescent="0.2">
      <c r="B16" s="583"/>
      <c r="C16" s="585"/>
      <c r="D16" s="284" t="s">
        <v>148</v>
      </c>
      <c r="E16" s="177">
        <v>960000</v>
      </c>
    </row>
    <row r="17" spans="2:6" s="69" customFormat="1" ht="13.5" customHeight="1" x14ac:dyDescent="0.2">
      <c r="B17" s="583"/>
      <c r="C17" s="585"/>
      <c r="D17" s="286" t="s">
        <v>34</v>
      </c>
      <c r="E17" s="177">
        <v>126000</v>
      </c>
    </row>
    <row r="18" spans="2:6" s="69" customFormat="1" ht="13.5" customHeight="1" x14ac:dyDescent="0.2">
      <c r="B18" s="583"/>
      <c r="C18" s="585"/>
      <c r="D18" s="283" t="s">
        <v>217</v>
      </c>
      <c r="E18" s="177">
        <v>254400</v>
      </c>
    </row>
    <row r="19" spans="2:6" s="69" customFormat="1" ht="17.25" customHeight="1" x14ac:dyDescent="0.2">
      <c r="B19" s="583"/>
      <c r="C19" s="585"/>
      <c r="D19" s="424" t="s">
        <v>88</v>
      </c>
      <c r="E19" s="177">
        <v>69010</v>
      </c>
    </row>
    <row r="20" spans="2:6" s="69" customFormat="1" ht="13.5" customHeight="1" x14ac:dyDescent="0.2">
      <c r="B20" s="583"/>
      <c r="C20" s="585"/>
      <c r="D20" s="424" t="s">
        <v>10</v>
      </c>
      <c r="E20" s="177">
        <v>390000</v>
      </c>
    </row>
    <row r="21" spans="2:6" s="144" customFormat="1" ht="13.5" customHeight="1" x14ac:dyDescent="0.2">
      <c r="B21" s="583"/>
      <c r="C21" s="585"/>
      <c r="D21" s="285" t="s">
        <v>108</v>
      </c>
      <c r="E21" s="177">
        <v>1110000</v>
      </c>
    </row>
    <row r="22" spans="2:6" s="144" customFormat="1" ht="31.5" customHeight="1" x14ac:dyDescent="0.2">
      <c r="B22" s="583"/>
      <c r="C22" s="585"/>
      <c r="D22" s="285" t="s">
        <v>303</v>
      </c>
      <c r="E22" s="177">
        <v>153000</v>
      </c>
    </row>
    <row r="23" spans="2:6" s="144" customFormat="1" ht="31.5" customHeight="1" x14ac:dyDescent="0.2">
      <c r="B23" s="583"/>
      <c r="C23" s="585"/>
      <c r="D23" s="285" t="s">
        <v>288</v>
      </c>
      <c r="E23" s="177">
        <v>64384.89</v>
      </c>
    </row>
    <row r="24" spans="2:6" s="144" customFormat="1" ht="31.5" customHeight="1" x14ac:dyDescent="0.2">
      <c r="B24" s="583"/>
      <c r="C24" s="585"/>
      <c r="D24" s="369" t="s">
        <v>266</v>
      </c>
      <c r="E24" s="177">
        <v>124620</v>
      </c>
    </row>
    <row r="25" spans="2:6" s="68" customFormat="1" x14ac:dyDescent="0.2">
      <c r="B25" s="583"/>
      <c r="C25" s="585"/>
      <c r="D25" s="586" t="s">
        <v>7</v>
      </c>
      <c r="E25" s="488">
        <v>11167386.390000001</v>
      </c>
      <c r="F25" s="76"/>
    </row>
    <row r="26" spans="2:6" s="69" customFormat="1" ht="30.75" customHeight="1" x14ac:dyDescent="0.2">
      <c r="B26" s="583">
        <v>3</v>
      </c>
      <c r="C26" s="498" t="s">
        <v>46</v>
      </c>
      <c r="D26" s="283" t="s">
        <v>194</v>
      </c>
      <c r="E26" s="177">
        <v>22650</v>
      </c>
      <c r="F26" s="281"/>
    </row>
    <row r="27" spans="2:6" s="69" customFormat="1" ht="25.5" customHeight="1" x14ac:dyDescent="0.2">
      <c r="B27" s="583"/>
      <c r="C27" s="498"/>
      <c r="D27" s="283" t="s">
        <v>94</v>
      </c>
      <c r="E27" s="177">
        <v>0</v>
      </c>
    </row>
    <row r="28" spans="2:6" s="69" customFormat="1" ht="16.5" customHeight="1" x14ac:dyDescent="0.2">
      <c r="B28" s="583"/>
      <c r="C28" s="498"/>
      <c r="D28" s="283" t="s">
        <v>242</v>
      </c>
      <c r="E28" s="177">
        <v>100800</v>
      </c>
    </row>
    <row r="29" spans="2:6" s="68" customFormat="1" ht="18.75" customHeight="1" x14ac:dyDescent="0.2">
      <c r="B29" s="583"/>
      <c r="C29" s="498"/>
      <c r="D29" s="584" t="s">
        <v>7</v>
      </c>
      <c r="E29" s="488">
        <v>123450</v>
      </c>
    </row>
    <row r="30" spans="2:6" s="69" customFormat="1" x14ac:dyDescent="0.2">
      <c r="B30" s="587">
        <v>4</v>
      </c>
      <c r="C30" s="498" t="s">
        <v>289</v>
      </c>
      <c r="D30" s="283" t="s">
        <v>149</v>
      </c>
      <c r="E30" s="177">
        <v>54650</v>
      </c>
    </row>
    <row r="31" spans="2:6" s="69" customFormat="1" x14ac:dyDescent="0.2">
      <c r="B31" s="587"/>
      <c r="C31" s="498"/>
      <c r="D31" s="284" t="s">
        <v>53</v>
      </c>
      <c r="E31" s="177">
        <v>0</v>
      </c>
    </row>
    <row r="32" spans="2:6" s="69" customFormat="1" x14ac:dyDescent="0.2">
      <c r="B32" s="587"/>
      <c r="C32" s="498"/>
      <c r="D32" s="284" t="s">
        <v>148</v>
      </c>
      <c r="E32" s="177">
        <v>139402.72</v>
      </c>
    </row>
    <row r="33" spans="2:5" s="69" customFormat="1" x14ac:dyDescent="0.2">
      <c r="B33" s="587"/>
      <c r="C33" s="498"/>
      <c r="D33" s="284" t="s">
        <v>69</v>
      </c>
      <c r="E33" s="177">
        <v>0</v>
      </c>
    </row>
    <row r="34" spans="2:5" s="76" customFormat="1" ht="15.75" customHeight="1" x14ac:dyDescent="0.2">
      <c r="B34" s="587"/>
      <c r="C34" s="498"/>
      <c r="D34" s="588" t="s">
        <v>7</v>
      </c>
      <c r="E34" s="488">
        <v>194052.72</v>
      </c>
    </row>
    <row r="35" spans="2:5" s="27" customFormat="1" ht="15.75" customHeight="1" x14ac:dyDescent="0.2">
      <c r="B35" s="587">
        <v>5</v>
      </c>
      <c r="C35" s="498" t="s">
        <v>36</v>
      </c>
      <c r="D35" s="283" t="s">
        <v>149</v>
      </c>
      <c r="E35" s="177">
        <v>0</v>
      </c>
    </row>
    <row r="36" spans="2:5" s="27" customFormat="1" ht="33" customHeight="1" x14ac:dyDescent="0.2">
      <c r="B36" s="587"/>
      <c r="C36" s="498"/>
      <c r="D36" s="283" t="s">
        <v>94</v>
      </c>
      <c r="E36" s="177">
        <v>131501</v>
      </c>
    </row>
    <row r="37" spans="2:5" s="27" customFormat="1" ht="23.25" customHeight="1" x14ac:dyDescent="0.2">
      <c r="B37" s="587"/>
      <c r="C37" s="498"/>
      <c r="D37" s="283" t="s">
        <v>194</v>
      </c>
      <c r="E37" s="177">
        <v>136000</v>
      </c>
    </row>
    <row r="38" spans="2:5" s="27" customFormat="1" ht="15.75" customHeight="1" x14ac:dyDescent="0.2">
      <c r="B38" s="587"/>
      <c r="C38" s="498"/>
      <c r="D38" s="283" t="s">
        <v>242</v>
      </c>
      <c r="E38" s="177">
        <v>99275.04</v>
      </c>
    </row>
    <row r="39" spans="2:5" s="28" customFormat="1" ht="13.5" customHeight="1" x14ac:dyDescent="0.2">
      <c r="B39" s="587"/>
      <c r="C39" s="498"/>
      <c r="D39" s="586" t="s">
        <v>7</v>
      </c>
      <c r="E39" s="488">
        <v>366776.04</v>
      </c>
    </row>
    <row r="40" spans="2:5" s="27" customFormat="1" ht="24" customHeight="1" x14ac:dyDescent="0.2">
      <c r="B40" s="587">
        <v>6</v>
      </c>
      <c r="C40" s="498" t="s">
        <v>290</v>
      </c>
      <c r="D40" s="282" t="s">
        <v>17</v>
      </c>
      <c r="E40" s="177">
        <v>0</v>
      </c>
    </row>
    <row r="41" spans="2:5" s="27" customFormat="1" ht="21" customHeight="1" x14ac:dyDescent="0.2">
      <c r="B41" s="587"/>
      <c r="C41" s="498"/>
      <c r="D41" s="283" t="s">
        <v>149</v>
      </c>
      <c r="E41" s="177">
        <v>99</v>
      </c>
    </row>
    <row r="42" spans="2:5" s="27" customFormat="1" ht="27" customHeight="1" x14ac:dyDescent="0.2">
      <c r="B42" s="587"/>
      <c r="C42" s="498"/>
      <c r="D42" s="282" t="s">
        <v>146</v>
      </c>
      <c r="E42" s="177">
        <v>0</v>
      </c>
    </row>
    <row r="43" spans="2:5" s="27" customFormat="1" ht="13.5" customHeight="1" x14ac:dyDescent="0.2">
      <c r="B43" s="587"/>
      <c r="C43" s="498"/>
      <c r="D43" s="283" t="s">
        <v>53</v>
      </c>
      <c r="E43" s="177">
        <v>0</v>
      </c>
    </row>
    <row r="44" spans="2:5" s="27" customFormat="1" x14ac:dyDescent="0.2">
      <c r="B44" s="587"/>
      <c r="C44" s="498"/>
      <c r="D44" s="284" t="s">
        <v>148</v>
      </c>
      <c r="E44" s="177">
        <v>0</v>
      </c>
    </row>
    <row r="45" spans="2:5" s="27" customFormat="1" x14ac:dyDescent="0.2">
      <c r="B45" s="587"/>
      <c r="C45" s="498"/>
      <c r="D45" s="300" t="s">
        <v>233</v>
      </c>
      <c r="E45" s="177">
        <v>3025.1999999999971</v>
      </c>
    </row>
    <row r="46" spans="2:5" s="28" customFormat="1" ht="18.75" customHeight="1" x14ac:dyDescent="0.2">
      <c r="B46" s="587"/>
      <c r="C46" s="498"/>
      <c r="D46" s="586" t="s">
        <v>7</v>
      </c>
      <c r="E46" s="488">
        <v>3124.1999999999971</v>
      </c>
    </row>
    <row r="47" spans="2:5" s="27" customFormat="1" x14ac:dyDescent="0.2">
      <c r="B47" s="587">
        <v>7</v>
      </c>
      <c r="C47" s="498" t="s">
        <v>37</v>
      </c>
      <c r="D47" s="282" t="s">
        <v>17</v>
      </c>
      <c r="E47" s="177">
        <v>635</v>
      </c>
    </row>
    <row r="48" spans="2:5" s="27" customFormat="1" x14ac:dyDescent="0.2">
      <c r="B48" s="587"/>
      <c r="C48" s="498"/>
      <c r="D48" s="283" t="s">
        <v>149</v>
      </c>
      <c r="E48" s="177">
        <v>0</v>
      </c>
    </row>
    <row r="49" spans="2:5" s="27" customFormat="1" x14ac:dyDescent="0.2">
      <c r="B49" s="587"/>
      <c r="C49" s="498"/>
      <c r="D49" s="283" t="s">
        <v>53</v>
      </c>
      <c r="E49" s="177">
        <v>0</v>
      </c>
    </row>
    <row r="50" spans="2:5" s="68" customFormat="1" x14ac:dyDescent="0.2">
      <c r="B50" s="587"/>
      <c r="C50" s="498"/>
      <c r="D50" s="584" t="s">
        <v>7</v>
      </c>
      <c r="E50" s="488">
        <v>635</v>
      </c>
    </row>
    <row r="51" spans="2:5" s="69" customFormat="1" ht="27.75" customHeight="1" x14ac:dyDescent="0.2">
      <c r="B51" s="587">
        <v>8</v>
      </c>
      <c r="C51" s="499" t="s">
        <v>47</v>
      </c>
      <c r="D51" s="283" t="s">
        <v>194</v>
      </c>
      <c r="E51" s="177">
        <v>45000</v>
      </c>
    </row>
    <row r="52" spans="2:5" s="69" customFormat="1" ht="25.5" x14ac:dyDescent="0.2">
      <c r="B52" s="498"/>
      <c r="C52" s="499"/>
      <c r="D52" s="283" t="s">
        <v>94</v>
      </c>
      <c r="E52" s="177">
        <v>0</v>
      </c>
    </row>
    <row r="53" spans="2:5" s="69" customFormat="1" ht="16.5" customHeight="1" x14ac:dyDescent="0.2">
      <c r="B53" s="498"/>
      <c r="C53" s="499"/>
      <c r="D53" s="283" t="s">
        <v>242</v>
      </c>
      <c r="E53" s="177">
        <v>375708</v>
      </c>
    </row>
    <row r="54" spans="2:5" s="68" customFormat="1" ht="21" customHeight="1" x14ac:dyDescent="0.2">
      <c r="B54" s="498"/>
      <c r="C54" s="499"/>
      <c r="D54" s="584" t="s">
        <v>7</v>
      </c>
      <c r="E54" s="488">
        <v>420708</v>
      </c>
    </row>
    <row r="55" spans="2:5" s="28" customFormat="1" x14ac:dyDescent="0.2">
      <c r="B55" s="589">
        <v>9</v>
      </c>
      <c r="C55" s="590" t="s">
        <v>291</v>
      </c>
      <c r="D55" s="424" t="s">
        <v>88</v>
      </c>
      <c r="E55" s="177">
        <v>4173</v>
      </c>
    </row>
    <row r="56" spans="2:5" s="28" customFormat="1" x14ac:dyDescent="0.2">
      <c r="B56" s="497"/>
      <c r="C56" s="497"/>
      <c r="D56" s="283" t="s">
        <v>53</v>
      </c>
      <c r="E56" s="177">
        <v>7236.25</v>
      </c>
    </row>
    <row r="57" spans="2:5" s="28" customFormat="1" x14ac:dyDescent="0.2">
      <c r="B57" s="497"/>
      <c r="C57" s="497"/>
      <c r="D57" s="283" t="s">
        <v>149</v>
      </c>
      <c r="E57" s="177">
        <v>60000</v>
      </c>
    </row>
    <row r="58" spans="2:5" s="28" customFormat="1" x14ac:dyDescent="0.2">
      <c r="B58" s="497"/>
      <c r="C58" s="497"/>
      <c r="D58" s="286" t="s">
        <v>17</v>
      </c>
      <c r="E58" s="177">
        <v>400</v>
      </c>
    </row>
    <row r="59" spans="2:5" s="251" customFormat="1" ht="27.75" customHeight="1" x14ac:dyDescent="0.2">
      <c r="B59" s="497"/>
      <c r="C59" s="497"/>
      <c r="D59" s="286" t="s">
        <v>114</v>
      </c>
      <c r="E59" s="177">
        <v>0</v>
      </c>
    </row>
    <row r="60" spans="2:5" s="28" customFormat="1" x14ac:dyDescent="0.2">
      <c r="B60" s="497"/>
      <c r="C60" s="497"/>
      <c r="D60" s="284" t="s">
        <v>52</v>
      </c>
      <c r="E60" s="177">
        <v>0</v>
      </c>
    </row>
    <row r="61" spans="2:5" s="28" customFormat="1" x14ac:dyDescent="0.2">
      <c r="B61" s="497"/>
      <c r="C61" s="497"/>
      <c r="D61" s="284" t="s">
        <v>50</v>
      </c>
      <c r="E61" s="177">
        <v>31103</v>
      </c>
    </row>
    <row r="62" spans="2:5" s="28" customFormat="1" x14ac:dyDescent="0.2">
      <c r="B62" s="497"/>
      <c r="C62" s="497"/>
      <c r="D62" s="284" t="s">
        <v>148</v>
      </c>
      <c r="E62" s="177">
        <v>5000</v>
      </c>
    </row>
    <row r="63" spans="2:5" s="28" customFormat="1" x14ac:dyDescent="0.2">
      <c r="B63" s="497"/>
      <c r="C63" s="497"/>
      <c r="D63" s="284" t="s">
        <v>69</v>
      </c>
      <c r="E63" s="177">
        <v>1298</v>
      </c>
    </row>
    <row r="64" spans="2:5" s="28" customFormat="1" x14ac:dyDescent="0.2">
      <c r="B64" s="497"/>
      <c r="C64" s="497"/>
      <c r="D64" s="285" t="s">
        <v>171</v>
      </c>
      <c r="E64" s="177">
        <v>31534.76</v>
      </c>
    </row>
    <row r="65" spans="2:5" s="28" customFormat="1" x14ac:dyDescent="0.2">
      <c r="B65" s="497"/>
      <c r="C65" s="497"/>
      <c r="D65" s="311" t="s">
        <v>233</v>
      </c>
      <c r="E65" s="177">
        <v>10000</v>
      </c>
    </row>
    <row r="66" spans="2:5" s="28" customFormat="1" x14ac:dyDescent="0.2">
      <c r="B66" s="497"/>
      <c r="C66" s="497"/>
      <c r="D66" s="286" t="s">
        <v>7</v>
      </c>
      <c r="E66" s="488">
        <v>150745.01</v>
      </c>
    </row>
    <row r="67" spans="2:5" s="28" customFormat="1" ht="80.25" customHeight="1" x14ac:dyDescent="0.2">
      <c r="B67" s="591" t="s">
        <v>247</v>
      </c>
      <c r="C67" s="591" t="s">
        <v>246</v>
      </c>
      <c r="D67" s="283" t="s">
        <v>94</v>
      </c>
      <c r="E67" s="488">
        <v>40073.600000000006</v>
      </c>
    </row>
    <row r="68" spans="2:5" s="28" customFormat="1" ht="26.25" customHeight="1" x14ac:dyDescent="0.2">
      <c r="B68" s="590" t="s">
        <v>305</v>
      </c>
      <c r="C68" s="590" t="s">
        <v>304</v>
      </c>
      <c r="D68" s="283" t="s">
        <v>94</v>
      </c>
      <c r="E68" s="177">
        <v>230000</v>
      </c>
    </row>
    <row r="69" spans="2:5" s="28" customFormat="1" ht="23.25" customHeight="1" x14ac:dyDescent="0.2">
      <c r="B69" s="590"/>
      <c r="C69" s="590"/>
      <c r="D69" s="283" t="s">
        <v>242</v>
      </c>
      <c r="E69" s="177">
        <v>1126440</v>
      </c>
    </row>
    <row r="70" spans="2:5" s="28" customFormat="1" ht="21" customHeight="1" x14ac:dyDescent="0.2">
      <c r="B70" s="590"/>
      <c r="C70" s="590"/>
      <c r="D70" s="286" t="s">
        <v>7</v>
      </c>
      <c r="E70" s="488">
        <v>1376760</v>
      </c>
    </row>
    <row r="71" spans="2:5" s="50" customFormat="1" ht="15" customHeight="1" x14ac:dyDescent="0.2">
      <c r="B71" s="58"/>
      <c r="C71" s="116"/>
      <c r="D71" s="117"/>
    </row>
    <row r="72" spans="2:5" s="126" customFormat="1" ht="12.75" customHeight="1" x14ac:dyDescent="0.2">
      <c r="C72" s="24"/>
      <c r="D72" s="287"/>
    </row>
    <row r="73" spans="2:5" s="126" customFormat="1" ht="12.75" customHeight="1" x14ac:dyDescent="0.2">
      <c r="C73" s="24"/>
      <c r="D73" s="287"/>
    </row>
    <row r="74" spans="2:5" s="126" customFormat="1" x14ac:dyDescent="0.2">
      <c r="C74" s="24"/>
      <c r="D74" s="287"/>
    </row>
    <row r="75" spans="2:5" s="39" customFormat="1" x14ac:dyDescent="0.2">
      <c r="D75" s="67"/>
    </row>
    <row r="77" spans="2:5" s="50" customFormat="1" x14ac:dyDescent="0.2">
      <c r="C77" s="66"/>
    </row>
    <row r="78" spans="2:5" s="68" customFormat="1" x14ac:dyDescent="0.2">
      <c r="B78" s="28"/>
      <c r="C78" s="28"/>
      <c r="D78" s="28"/>
    </row>
    <row r="79" spans="2:5" s="50" customFormat="1" x14ac:dyDescent="0.2">
      <c r="B79" s="66"/>
      <c r="D79" s="53"/>
    </row>
    <row r="80" spans="2:5" s="58" customFormat="1" x14ac:dyDescent="0.2"/>
    <row r="81" spans="2:4" s="7" customFormat="1" x14ac:dyDescent="0.2">
      <c r="B81" s="25"/>
      <c r="D81" s="8"/>
    </row>
  </sheetData>
  <sheetProtection selectLockedCells="1" selectUnlockedCells="1"/>
  <mergeCells count="21">
    <mergeCell ref="C2:D2"/>
    <mergeCell ref="B5:B8"/>
    <mergeCell ref="C5:C8"/>
    <mergeCell ref="B9:B25"/>
    <mergeCell ref="C9:C25"/>
    <mergeCell ref="B47:B50"/>
    <mergeCell ref="C47:C50"/>
    <mergeCell ref="B51:B54"/>
    <mergeCell ref="C51:C54"/>
    <mergeCell ref="C68:C70"/>
    <mergeCell ref="B68:B70"/>
    <mergeCell ref="B55:B66"/>
    <mergeCell ref="C55:C66"/>
    <mergeCell ref="C30:C34"/>
    <mergeCell ref="C26:C29"/>
    <mergeCell ref="B26:B29"/>
    <mergeCell ref="B30:B34"/>
    <mergeCell ref="B35:B39"/>
    <mergeCell ref="B40:B46"/>
    <mergeCell ref="C35:C39"/>
    <mergeCell ref="C40:C46"/>
  </mergeCells>
  <pageMargins left="0.15748031496062992" right="0.15748031496062992" top="0.23622047244094491" bottom="0.23622047244094491" header="0.23622047244094491" footer="0.15748031496062992"/>
  <pageSetup paperSize="9" scale="9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21</vt:i4>
      </vt:variant>
    </vt:vector>
  </HeadingPairs>
  <TitlesOfParts>
    <vt:vector size="50" baseType="lpstr">
      <vt:lpstr>TSA</vt:lpstr>
      <vt:lpstr>hidrocefalie </vt:lpstr>
      <vt:lpstr>epilepsie</vt:lpstr>
      <vt:lpstr>rad interv</vt:lpstr>
      <vt:lpstr>san. mintala-materiale</vt:lpstr>
      <vt:lpstr>san. mintala - medicam</vt:lpstr>
      <vt:lpstr>prog de boli cardio </vt:lpstr>
      <vt:lpstr>insuficienta hepatica</vt:lpstr>
      <vt:lpstr>ortopedie</vt:lpstr>
      <vt:lpstr>boli endocrine</vt:lpstr>
      <vt:lpstr>prog nat al surd.</vt:lpstr>
      <vt:lpstr>hemof.-talas</vt:lpstr>
      <vt:lpstr>hemof.-talas </vt:lpstr>
      <vt:lpstr>boli neurologice</vt:lpstr>
      <vt:lpstr>boli rare- material</vt:lpstr>
      <vt:lpstr>boli rare- medic</vt:lpstr>
      <vt:lpstr>transplant hepatic</vt:lpstr>
      <vt:lpstr>diabet mater</vt:lpstr>
      <vt:lpstr>diabet</vt:lpstr>
      <vt:lpstr>leucemie </vt:lpstr>
      <vt:lpstr>radioterapie </vt:lpstr>
      <vt:lpstr>reconstructia mamara</vt:lpstr>
      <vt:lpstr>oncologie</vt:lpstr>
      <vt:lpstr>oncologie cost volum </vt:lpstr>
      <vt:lpstr>boli neurologice CV</vt:lpstr>
      <vt:lpstr>HTAP CV</vt:lpstr>
      <vt:lpstr>BOLI RARE CV</vt:lpstr>
      <vt:lpstr>depresii</vt:lpstr>
      <vt:lpstr> DIALIZA </vt:lpstr>
      <vt:lpstr>' DIALIZA '!Print_Titles</vt:lpstr>
      <vt:lpstr>'boli endocrine'!Print_Titles</vt:lpstr>
      <vt:lpstr>'boli neurologice'!Print_Titles</vt:lpstr>
      <vt:lpstr>'boli neurologice CV'!Print_Titles</vt:lpstr>
      <vt:lpstr>'boli rare- material'!Print_Titles</vt:lpstr>
      <vt:lpstr>'boli rare- medic'!Print_Titles</vt:lpstr>
      <vt:lpstr>diabet!Print_Titles</vt:lpstr>
      <vt:lpstr>epilepsie!Print_Titles</vt:lpstr>
      <vt:lpstr>'hemof.-talas'!Print_Titles</vt:lpstr>
      <vt:lpstr>'hemof.-talas '!Print_Titles</vt:lpstr>
      <vt:lpstr>'hidrocefalie '!Print_Titles</vt:lpstr>
      <vt:lpstr>'insuficienta hepatica'!Print_Titles</vt:lpstr>
      <vt:lpstr>'leucemie '!Print_Titles</vt:lpstr>
      <vt:lpstr>ortopedie!Print_Titles</vt:lpstr>
      <vt:lpstr>'prog de boli cardio '!Print_Titles</vt:lpstr>
      <vt:lpstr>'prog nat al surd.'!Print_Titles</vt:lpstr>
      <vt:lpstr>'rad interv'!Print_Titles</vt:lpstr>
      <vt:lpstr>'radioterapie '!Print_Titles</vt:lpstr>
      <vt:lpstr>'san. mintala - medicam'!Print_Titles</vt:lpstr>
      <vt:lpstr>'san. mintala-materiale'!Print_Titles</vt:lpstr>
      <vt:lpstr>'transplant hepatic'!Print_Titles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</dc:creator>
  <cp:lastModifiedBy>Carmen LIPAN</cp:lastModifiedBy>
  <cp:lastPrinted>2024-08-29T07:55:47Z</cp:lastPrinted>
  <dcterms:created xsi:type="dcterms:W3CDTF">2014-05-05T12:43:29Z</dcterms:created>
  <dcterms:modified xsi:type="dcterms:W3CDTF">2024-08-29T13:45:49Z</dcterms:modified>
</cp:coreProperties>
</file>